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585" tabRatio="831" activeTab="1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</sheets>
  <calcPr calcId="125725" refMode="R1C1"/>
</workbook>
</file>

<file path=xl/calcChain.xml><?xml version="1.0" encoding="utf-8"?>
<calcChain xmlns="http://schemas.openxmlformats.org/spreadsheetml/2006/main">
  <c r="L20" i="16"/>
  <c r="L13" i="15"/>
  <c r="L37" s="1"/>
  <c r="N13"/>
  <c r="P13"/>
  <c r="L14"/>
  <c r="N14"/>
  <c r="P14"/>
  <c r="L15"/>
  <c r="N15"/>
  <c r="P15"/>
  <c r="P37" s="1"/>
  <c r="L16"/>
  <c r="N16"/>
  <c r="P16"/>
  <c r="L17"/>
  <c r="N17"/>
  <c r="P17"/>
  <c r="L19"/>
  <c r="N19"/>
  <c r="P19"/>
  <c r="R19"/>
  <c r="L20"/>
  <c r="N20"/>
  <c r="P20"/>
  <c r="L21"/>
  <c r="N21"/>
  <c r="P21"/>
  <c r="L22"/>
  <c r="N22"/>
  <c r="P22"/>
  <c r="L23"/>
  <c r="N23"/>
  <c r="P23"/>
  <c r="L24"/>
  <c r="N24"/>
  <c r="P24"/>
  <c r="L25"/>
  <c r="N25"/>
  <c r="P25"/>
  <c r="L27"/>
  <c r="N27"/>
  <c r="P27"/>
  <c r="L28"/>
  <c r="N28"/>
  <c r="P28"/>
  <c r="L29"/>
  <c r="N29"/>
  <c r="P29"/>
  <c r="L30"/>
  <c r="N30"/>
  <c r="P30"/>
  <c r="L32"/>
  <c r="N32"/>
  <c r="P32"/>
  <c r="L33"/>
  <c r="N33"/>
  <c r="P33"/>
  <c r="Q34"/>
  <c r="L36"/>
  <c r="N36"/>
  <c r="P36"/>
  <c r="N37"/>
  <c r="R37"/>
  <c r="L6" i="23" l="1"/>
  <c r="N6"/>
  <c r="N24" i="20" l="1"/>
  <c r="N17" i="27"/>
  <c r="R7"/>
  <c r="R9"/>
  <c r="R10"/>
  <c r="R12"/>
  <c r="R13"/>
  <c r="R15"/>
  <c r="R16"/>
  <c r="R6"/>
  <c r="R17" s="1"/>
  <c r="L6"/>
  <c r="L7"/>
  <c r="L8"/>
  <c r="L9"/>
  <c r="L10"/>
  <c r="L12"/>
  <c r="L13"/>
  <c r="L15"/>
  <c r="L16"/>
  <c r="L5"/>
  <c r="L17" s="1"/>
  <c r="R6" i="31"/>
  <c r="R5"/>
  <c r="P20"/>
  <c r="N10"/>
  <c r="N20" s="1"/>
  <c r="N12"/>
  <c r="N13"/>
  <c r="N14"/>
  <c r="N16"/>
  <c r="N17"/>
  <c r="L5"/>
  <c r="L20" s="1"/>
  <c r="L6"/>
  <c r="L7"/>
  <c r="L8"/>
  <c r="L9"/>
  <c r="L10"/>
  <c r="L12"/>
  <c r="L13"/>
  <c r="L14"/>
  <c r="L15"/>
  <c r="L16"/>
  <c r="L17"/>
  <c r="L18"/>
  <c r="L19"/>
  <c r="R25" i="25"/>
  <c r="P25"/>
  <c r="N25"/>
  <c r="L25"/>
  <c r="L6"/>
  <c r="L7"/>
  <c r="L10"/>
  <c r="L11"/>
  <c r="L12"/>
  <c r="L13"/>
  <c r="L14"/>
  <c r="L16"/>
  <c r="L17"/>
  <c r="L18"/>
  <c r="L20"/>
  <c r="L21"/>
  <c r="L22"/>
  <c r="L23"/>
  <c r="L24"/>
  <c r="L5"/>
  <c r="N7" i="17"/>
  <c r="R24"/>
  <c r="N11"/>
  <c r="N12"/>
  <c r="N15"/>
  <c r="N16"/>
  <c r="N17"/>
  <c r="N19"/>
  <c r="N20"/>
  <c r="N22"/>
  <c r="N23"/>
  <c r="P24"/>
  <c r="P14"/>
  <c r="P5"/>
  <c r="P6"/>
  <c r="P4"/>
  <c r="L24"/>
  <c r="L5"/>
  <c r="L6"/>
  <c r="L7"/>
  <c r="L8"/>
  <c r="L10"/>
  <c r="L11"/>
  <c r="L12"/>
  <c r="L14"/>
  <c r="L15"/>
  <c r="L16"/>
  <c r="L17"/>
  <c r="L19"/>
  <c r="L20"/>
  <c r="L21"/>
  <c r="L22"/>
  <c r="L23"/>
  <c r="L4"/>
  <c r="R22" i="29"/>
  <c r="R9"/>
  <c r="R10"/>
  <c r="R11"/>
  <c r="R12"/>
  <c r="R8"/>
  <c r="N22"/>
  <c r="N14"/>
  <c r="N16"/>
  <c r="N17"/>
  <c r="N18"/>
  <c r="N19"/>
  <c r="N20"/>
  <c r="N21"/>
  <c r="N13"/>
  <c r="L22"/>
  <c r="L9"/>
  <c r="L12"/>
  <c r="L13"/>
  <c r="L14"/>
  <c r="L16"/>
  <c r="L17"/>
  <c r="L18"/>
  <c r="L19"/>
  <c r="L20"/>
  <c r="L21"/>
  <c r="L8"/>
  <c r="T16" i="28"/>
  <c r="T7"/>
  <c r="T8"/>
  <c r="T9"/>
  <c r="T6"/>
  <c r="P11"/>
  <c r="P16"/>
  <c r="P12"/>
  <c r="P13"/>
  <c r="P14"/>
  <c r="P15"/>
  <c r="N16"/>
  <c r="N7"/>
  <c r="N8"/>
  <c r="N9"/>
  <c r="N11"/>
  <c r="N12"/>
  <c r="N13"/>
  <c r="N14"/>
  <c r="N15"/>
  <c r="N6"/>
  <c r="R13"/>
  <c r="N21" i="24"/>
  <c r="N20"/>
  <c r="N13"/>
  <c r="N11"/>
  <c r="R5"/>
  <c r="R22" s="1"/>
  <c r="P22"/>
  <c r="R14"/>
  <c r="L5"/>
  <c r="L6"/>
  <c r="L7"/>
  <c r="L8"/>
  <c r="L9"/>
  <c r="L10"/>
  <c r="L11"/>
  <c r="L13"/>
  <c r="L14"/>
  <c r="L15"/>
  <c r="L17"/>
  <c r="L18"/>
  <c r="L20"/>
  <c r="L21"/>
  <c r="L4"/>
  <c r="L22" s="1"/>
  <c r="N12" i="23"/>
  <c r="N13"/>
  <c r="N14"/>
  <c r="N16"/>
  <c r="N17"/>
  <c r="N18"/>
  <c r="N19"/>
  <c r="R5"/>
  <c r="R7"/>
  <c r="R8"/>
  <c r="R10"/>
  <c r="R11"/>
  <c r="R12"/>
  <c r="R13"/>
  <c r="R14"/>
  <c r="R15"/>
  <c r="R16"/>
  <c r="R17"/>
  <c r="R18"/>
  <c r="R19"/>
  <c r="R4"/>
  <c r="L5"/>
  <c r="L7"/>
  <c r="L8"/>
  <c r="L10"/>
  <c r="L11"/>
  <c r="L12"/>
  <c r="L14"/>
  <c r="L15"/>
  <c r="L16"/>
  <c r="L17"/>
  <c r="L18"/>
  <c r="L19"/>
  <c r="L4"/>
  <c r="R12" i="30"/>
  <c r="R9"/>
  <c r="R8"/>
  <c r="N28"/>
  <c r="L28"/>
  <c r="N19"/>
  <c r="L8"/>
  <c r="L9"/>
  <c r="L12"/>
  <c r="L16"/>
  <c r="L17"/>
  <c r="L18"/>
  <c r="L19"/>
  <c r="L20"/>
  <c r="L22"/>
  <c r="L23"/>
  <c r="L24"/>
  <c r="L25"/>
  <c r="L26"/>
  <c r="L7"/>
  <c r="N18"/>
  <c r="N20" i="23" l="1"/>
  <c r="L20"/>
  <c r="N24" i="17"/>
  <c r="R20" i="23"/>
  <c r="R28" i="30"/>
  <c r="P28" l="1"/>
  <c r="N26"/>
  <c r="N21" i="20"/>
  <c r="R24"/>
  <c r="R11"/>
  <c r="R5"/>
  <c r="P24"/>
  <c r="P7"/>
  <c r="L24"/>
  <c r="R8" i="16"/>
  <c r="N21"/>
  <c r="N19"/>
  <c r="N18"/>
  <c r="R26"/>
  <c r="R23"/>
  <c r="R22"/>
  <c r="R16"/>
  <c r="R15"/>
  <c r="R9"/>
  <c r="P26"/>
  <c r="N23"/>
  <c r="N22"/>
  <c r="L9"/>
  <c r="L10"/>
  <c r="L11"/>
  <c r="L12"/>
  <c r="L13"/>
  <c r="L14"/>
  <c r="L15"/>
  <c r="L16"/>
  <c r="L18"/>
  <c r="L19"/>
  <c r="L26"/>
  <c r="L22"/>
  <c r="L23"/>
  <c r="L8"/>
  <c r="J16" i="20" l="1"/>
  <c r="I16"/>
  <c r="H16"/>
  <c r="G16"/>
  <c r="P15"/>
  <c r="N15"/>
  <c r="L15"/>
  <c r="P14"/>
  <c r="N14"/>
  <c r="L14"/>
  <c r="P13"/>
  <c r="N13"/>
  <c r="L13"/>
  <c r="P11"/>
  <c r="L11"/>
  <c r="P10"/>
  <c r="L10"/>
  <c r="P9"/>
  <c r="N9"/>
  <c r="L9"/>
  <c r="P8"/>
  <c r="N8"/>
  <c r="L8"/>
  <c r="L7"/>
  <c r="P6"/>
  <c r="N6"/>
  <c r="L6"/>
  <c r="P5"/>
  <c r="L5"/>
  <c r="P16" i="16"/>
  <c r="N16"/>
  <c r="P15"/>
  <c r="N15"/>
  <c r="R14"/>
  <c r="P14"/>
  <c r="N14"/>
  <c r="R13"/>
  <c r="P13"/>
  <c r="N13"/>
  <c r="R12"/>
  <c r="P12"/>
  <c r="N12"/>
  <c r="R11"/>
  <c r="P11"/>
  <c r="N11"/>
  <c r="R10"/>
  <c r="P10"/>
  <c r="N10"/>
  <c r="R19" i="31"/>
  <c r="J15"/>
  <c r="I15"/>
  <c r="H15"/>
  <c r="G15"/>
  <c r="R9"/>
  <c r="P21" i="29"/>
  <c r="Q21" s="1"/>
  <c r="P15" i="23"/>
  <c r="P21" i="20"/>
  <c r="P18" i="29"/>
  <c r="P16"/>
  <c r="P19" s="1"/>
  <c r="R15" i="28"/>
  <c r="R12"/>
  <c r="R11"/>
  <c r="R9"/>
  <c r="R7"/>
  <c r="R6"/>
  <c r="L7" i="16"/>
  <c r="G7"/>
  <c r="H7"/>
  <c r="I7"/>
  <c r="J7"/>
  <c r="K7"/>
  <c r="M7"/>
  <c r="O7"/>
  <c r="Q7"/>
  <c r="R6" i="25"/>
  <c r="R7"/>
  <c r="P6"/>
  <c r="P7"/>
  <c r="N6"/>
  <c r="N7"/>
  <c r="Q23" i="20"/>
  <c r="O23"/>
  <c r="M23"/>
  <c r="J23"/>
  <c r="I23"/>
  <c r="H23"/>
  <c r="H24" s="1"/>
  <c r="G23"/>
  <c r="Q27" i="30"/>
  <c r="O27"/>
  <c r="J27"/>
  <c r="I27"/>
  <c r="H27"/>
  <c r="G27"/>
  <c r="R25"/>
  <c r="P25"/>
  <c r="N25"/>
  <c r="R23"/>
  <c r="P23"/>
  <c r="N23"/>
  <c r="R22"/>
  <c r="P22"/>
  <c r="N22"/>
  <c r="R16"/>
  <c r="P16"/>
  <c r="N16"/>
  <c r="N18" i="24"/>
  <c r="G18"/>
  <c r="N17"/>
  <c r="N22" s="1"/>
  <c r="P16" i="23"/>
  <c r="P14"/>
  <c r="P12"/>
  <c r="P11"/>
  <c r="L21" i="20"/>
  <c r="G19"/>
  <c r="P18"/>
  <c r="N18"/>
  <c r="L18"/>
  <c r="J21" i="17"/>
  <c r="I21"/>
  <c r="H21"/>
  <c r="G21"/>
  <c r="R10"/>
  <c r="N8"/>
  <c r="R21" i="25"/>
  <c r="R20"/>
  <c r="N24"/>
  <c r="G22"/>
  <c r="P21"/>
  <c r="N21"/>
  <c r="P20"/>
  <c r="N20"/>
  <c r="R18"/>
  <c r="P18"/>
  <c r="N18"/>
  <c r="R17"/>
  <c r="P17"/>
  <c r="N17"/>
  <c r="R16"/>
  <c r="P16"/>
  <c r="N16"/>
  <c r="R14"/>
  <c r="P14"/>
  <c r="N14"/>
  <c r="R13"/>
  <c r="P13"/>
  <c r="N13"/>
  <c r="R12"/>
  <c r="P12"/>
  <c r="N12"/>
  <c r="R11"/>
  <c r="P11"/>
  <c r="N11"/>
  <c r="R10"/>
  <c r="P10"/>
  <c r="N10"/>
  <c r="R9"/>
  <c r="P9"/>
  <c r="N9"/>
  <c r="R5"/>
  <c r="P5"/>
  <c r="N5"/>
  <c r="P7" i="16"/>
  <c r="R7"/>
  <c r="N7"/>
  <c r="R18" i="31"/>
  <c r="I28" i="30"/>
  <c r="R20" i="31" l="1"/>
  <c r="O22" i="16"/>
  <c r="N26"/>
  <c r="H28" i="30"/>
  <c r="I24" i="20"/>
  <c r="J28" i="30"/>
  <c r="K28"/>
  <c r="G28"/>
  <c r="J24" i="20"/>
  <c r="G24"/>
</calcChain>
</file>

<file path=xl/sharedStrings.xml><?xml version="1.0" encoding="utf-8"?>
<sst xmlns="http://schemas.openxmlformats.org/spreadsheetml/2006/main" count="638" uniqueCount="162">
  <si>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</si>
  <si>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</si>
  <si>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</si>
  <si>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</si>
  <si>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</si>
  <si>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</si>
  <si>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</si>
  <si>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</si>
  <si>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</si>
  <si>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</si>
  <si>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</si>
  <si>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</si>
  <si>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</si>
  <si>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</si>
  <si>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</si>
  <si>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</si>
  <si>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</si>
  <si>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</si>
  <si>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</si>
  <si>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</si>
  <si>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</si>
  <si>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</si>
  <si>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</si>
  <si>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</si>
  <si>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</si>
  <si>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</si>
  <si>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</si>
  <si>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</si>
  <si>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</si>
  <si>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</si>
  <si>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</si>
  <si>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</si>
  <si>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</si>
  <si>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итого</t>
  </si>
  <si>
    <t>№ рецепта</t>
  </si>
  <si>
    <t>Цена за кг</t>
  </si>
  <si>
    <t>хлеб иодированный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</si>
  <si>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</si>
  <si>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</si>
  <si>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</si>
  <si>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</si>
  <si>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</si>
  <si>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</si>
  <si>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</si>
  <si>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</si>
  <si>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</si>
  <si>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</si>
  <si>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 xml:space="preserve">хлеб </t>
  </si>
  <si>
    <t>рис</t>
  </si>
  <si>
    <t>соль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</si>
  <si>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</si>
  <si>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</si>
  <si>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</si>
  <si>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</si>
  <si>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</si>
  <si>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</si>
  <si>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</si>
  <si>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</si>
  <si>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</si>
  <si>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</si>
  <si>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</si>
  <si>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</si>
  <si>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</si>
  <si>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</si>
  <si>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</si>
  <si>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</si>
  <si>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</si>
  <si>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</si>
  <si>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</si>
  <si>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</si>
  <si>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</si>
  <si>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</si>
  <si>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сметана</t>
  </si>
  <si>
    <t>№273</t>
  </si>
  <si>
    <t>Мука пшеничная</t>
  </si>
  <si>
    <t>Биточки из говядины</t>
  </si>
  <si>
    <t>Чай  с сахаром</t>
  </si>
  <si>
    <t>8 день</t>
  </si>
  <si>
    <t>Макароны отварные</t>
  </si>
  <si>
    <t>Масса тушен.мяса</t>
  </si>
  <si>
    <t>Кофейный напиток</t>
  </si>
  <si>
    <t>Масло слив.</t>
  </si>
  <si>
    <t>Сыр</t>
  </si>
  <si>
    <t>Сыр гол.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</si>
  <si>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</si>
  <si>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</si>
  <si>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</si>
  <si>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</si>
  <si>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</si>
  <si>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</si>
  <si>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</si>
  <si>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</si>
  <si>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</si>
  <si>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</si>
  <si>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</si>
  <si>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</si>
  <si>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</si>
  <si>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</si>
  <si>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</si>
  <si>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</si>
  <si>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</si>
  <si>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</si>
  <si>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</si>
  <si>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</si>
  <si>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</si>
  <si>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</si>
  <si>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</si>
  <si>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</si>
  <si>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</si>
  <si>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</si>
  <si>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</si>
  <si>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</si>
  <si>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</si>
  <si>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</si>
  <si>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</si>
  <si>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</si>
  <si>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</si>
  <si>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</si>
  <si>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</si>
  <si>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</si>
  <si>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</si>
  <si>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</si>
  <si>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</si>
  <si>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</si>
  <si>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</si>
  <si>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</si>
  <si>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</si>
  <si>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</si>
  <si>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</si>
  <si>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</si>
  <si>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</si>
  <si>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</si>
  <si>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</si>
  <si>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</si>
  <si>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</si>
  <si>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</si>
  <si>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</si>
  <si>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</si>
  <si>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</si>
  <si>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</si>
  <si>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</si>
  <si>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</si>
  <si>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Салат из св капусты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</si>
  <si>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</si>
  <si>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</si>
  <si>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</si>
  <si>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</si>
  <si>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</si>
  <si>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</si>
  <si>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</si>
  <si>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</si>
  <si>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</si>
  <si>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</si>
  <si>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</si>
  <si>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</si>
  <si>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</si>
  <si>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>Примерное двухнедельное меню школьных завтраков  для организации питания детей , .С прибыванием детей до 6 часов (5-11кл)</t>
  </si>
  <si>
    <t>томат паста</t>
  </si>
  <si>
    <t>Котлета куриная</t>
  </si>
  <si>
    <t>выход</t>
  </si>
  <si>
    <t>100</t>
  </si>
  <si>
    <t>250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</si>
</sst>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4">
    <xf numFmtId="0" fontId="0" fillId="0" borderId="0" xfId="0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/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5" fillId="0" borderId="10" xfId="0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 wrapText="1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7" fillId="0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7" fillId="0" borderId="10" xfId="0" applyNumberFormat="1" applyFont="1" applyFill="1" applyBorder="1" applyAlignment="1">
      <alignment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wrapText="1"/>
    </xf>
    <xf numFmtId="1" fontId="32" fillId="0" borderId="10" xfId="0" applyNumberFormat="1" applyFont="1" applyFill="1" applyBorder="1" applyAlignment="1">
      <alignment horizontal="left"/>
    </xf>
    <xf numFmtId="164" fontId="32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0" borderId="0" xfId="0" applyFont="1"/>
    <xf numFmtId="0" fontId="24" fillId="0" borderId="15" xfId="36" applyFont="1" applyFill="1" applyBorder="1" applyAlignment="1">
      <alignment horizontal="left" vertical="top" wrapText="1"/>
    </xf>
    <xf numFmtId="2" fontId="22" fillId="0" borderId="10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7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/>
    <xf numFmtId="0" fontId="0" fillId="25" borderId="10" xfId="0" applyFill="1" applyBorder="1"/>
    <xf numFmtId="0" fontId="33" fillId="0" borderId="10" xfId="0" applyFont="1" applyFill="1" applyBorder="1" applyAlignment="1">
      <alignment wrapText="1"/>
    </xf>
    <xf numFmtId="164" fontId="26" fillId="0" borderId="1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9" fillId="26" borderId="10" xfId="0" applyFont="1" applyFill="1" applyBorder="1" applyAlignment="1">
      <alignment horizontal="left" vertical="top" wrapText="1"/>
    </xf>
    <xf numFmtId="1" fontId="32" fillId="26" borderId="10" xfId="0" applyNumberFormat="1" applyFont="1" applyFill="1" applyBorder="1" applyAlignment="1">
      <alignment horizontal="left"/>
    </xf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left" vertical="top" wrapText="1"/>
    </xf>
    <xf numFmtId="2" fontId="35" fillId="0" borderId="10" xfId="0" applyNumberFormat="1" applyFont="1" applyFill="1" applyBorder="1" applyAlignment="1">
      <alignment horizontal="left" vertical="top" wrapText="1"/>
    </xf>
    <xf numFmtId="0" fontId="34" fillId="0" borderId="10" xfId="0" applyFont="1" applyBorder="1"/>
    <xf numFmtId="0" fontId="22" fillId="0" borderId="0" xfId="0" applyFont="1"/>
    <xf numFmtId="0" fontId="37" fillId="0" borderId="10" xfId="0" applyFont="1" applyFill="1" applyBorder="1" applyAlignment="1">
      <alignment horizontal="center" vertical="top" wrapText="1"/>
    </xf>
    <xf numFmtId="0" fontId="22" fillId="0" borderId="10" xfId="0" applyFont="1" applyBorder="1"/>
    <xf numFmtId="0" fontId="20" fillId="0" borderId="16" xfId="0" applyFont="1" applyFill="1" applyBorder="1" applyAlignment="1">
      <alignment horizontal="center"/>
    </xf>
    <xf numFmtId="0" fontId="38" fillId="0" borderId="10" xfId="0" applyFont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39" fillId="0" borderId="10" xfId="0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40" fillId="0" borderId="0" xfId="0" applyFont="1"/>
    <xf numFmtId="0" fontId="22" fillId="0" borderId="12" xfId="0" applyFont="1" applyBorder="1" applyAlignment="1"/>
    <xf numFmtId="0" fontId="22" fillId="0" borderId="13" xfId="0" applyFont="1" applyBorder="1" applyAlignment="1"/>
    <xf numFmtId="0" fontId="22" fillId="0" borderId="14" xfId="0" applyFont="1" applyBorder="1" applyAlignment="1"/>
    <xf numFmtId="0" fontId="19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0" fontId="32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4" borderId="10" xfId="0" applyFont="1" applyFill="1" applyBorder="1" applyAlignment="1">
      <alignment horizontal="left" vertical="top" wrapText="1"/>
    </xf>
    <xf numFmtId="2" fontId="20" fillId="24" borderId="10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3" fillId="0" borderId="14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2" fontId="20" fillId="26" borderId="10" xfId="0" applyNumberFormat="1" applyFont="1" applyFill="1" applyBorder="1" applyAlignment="1">
      <alignment vertical="top" wrapText="1"/>
    </xf>
    <xf numFmtId="2" fontId="35" fillId="26" borderId="10" xfId="0" applyNumberFormat="1" applyFont="1" applyFill="1" applyBorder="1" applyAlignment="1">
      <alignment vertical="top" wrapText="1"/>
    </xf>
    <xf numFmtId="0" fontId="19" fillId="26" borderId="10" xfId="0" applyFont="1" applyFill="1" applyBorder="1" applyAlignment="1">
      <alignment vertical="center"/>
    </xf>
    <xf numFmtId="0" fontId="19" fillId="26" borderId="10" xfId="0" applyFont="1" applyFill="1" applyBorder="1" applyAlignment="1">
      <alignment horizontal="left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19" fillId="26" borderId="10" xfId="0" applyFont="1" applyFill="1" applyBorder="1" applyAlignment="1">
      <alignment horizontal="center" vertical="center" wrapText="1"/>
    </xf>
    <xf numFmtId="2" fontId="19" fillId="26" borderId="10" xfId="0" applyNumberFormat="1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 vertical="top" wrapText="1"/>
    </xf>
    <xf numFmtId="164" fontId="19" fillId="26" borderId="10" xfId="0" applyNumberFormat="1" applyFont="1" applyFill="1" applyBorder="1" applyAlignment="1">
      <alignment horizontal="left" vertical="top" wrapText="1"/>
    </xf>
    <xf numFmtId="164" fontId="20" fillId="26" borderId="10" xfId="0" applyNumberFormat="1" applyFont="1" applyFill="1" applyBorder="1" applyAlignment="1">
      <alignment horizontal="left" vertical="top" wrapText="1"/>
    </xf>
    <xf numFmtId="0" fontId="19" fillId="26" borderId="10" xfId="0" applyFont="1" applyFill="1" applyBorder="1" applyAlignment="1">
      <alignment wrapText="1"/>
    </xf>
    <xf numFmtId="2" fontId="20" fillId="26" borderId="10" xfId="0" applyNumberFormat="1" applyFont="1" applyFill="1" applyBorder="1" applyAlignment="1">
      <alignment horizontal="left"/>
    </xf>
    <xf numFmtId="0" fontId="20" fillId="26" borderId="10" xfId="36" applyFont="1" applyFill="1" applyBorder="1" applyAlignment="1">
      <alignment horizontal="left" wrapText="1"/>
    </xf>
    <xf numFmtId="164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0" fontId="20" fillId="26" borderId="10" xfId="0" applyFont="1" applyFill="1" applyBorder="1" applyAlignment="1">
      <alignment horizontal="left" vertical="top" wrapText="1"/>
    </xf>
    <xf numFmtId="2" fontId="35" fillId="26" borderId="10" xfId="0" applyNumberFormat="1" applyFont="1" applyFill="1" applyBorder="1" applyAlignment="1">
      <alignment horizontal="left" vertical="top" wrapText="1"/>
    </xf>
    <xf numFmtId="0" fontId="20" fillId="26" borderId="10" xfId="0" applyFon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wrapText="1"/>
    </xf>
    <xf numFmtId="0" fontId="20" fillId="26" borderId="10" xfId="36" applyFont="1" applyFill="1" applyBorder="1" applyAlignment="1">
      <alignment horizontal="center" vertical="top" wrapText="1"/>
    </xf>
    <xf numFmtId="0" fontId="20" fillId="26" borderId="10" xfId="36" applyFont="1" applyFill="1" applyBorder="1" applyAlignment="1">
      <alignment vertical="top" wrapText="1"/>
    </xf>
    <xf numFmtId="0" fontId="20" fillId="26" borderId="10" xfId="36" applyFont="1" applyFill="1" applyBorder="1" applyAlignment="1">
      <alignment horizontal="center" wrapText="1"/>
    </xf>
    <xf numFmtId="0" fontId="20" fillId="26" borderId="10" xfId="0" applyFont="1" applyFill="1" applyBorder="1" applyAlignment="1">
      <alignment vertical="top" wrapText="1"/>
    </xf>
    <xf numFmtId="0" fontId="20" fillId="26" borderId="10" xfId="0" applyFont="1" applyFill="1" applyBorder="1" applyAlignment="1">
      <alignment horizontal="center"/>
    </xf>
    <xf numFmtId="2" fontId="27" fillId="26" borderId="10" xfId="0" applyNumberFormat="1" applyFont="1" applyFill="1" applyBorder="1" applyAlignment="1">
      <alignment horizontal="center" vertical="center"/>
    </xf>
    <xf numFmtId="165" fontId="35" fillId="26" borderId="10" xfId="0" applyNumberFormat="1" applyFont="1" applyFill="1" applyBorder="1" applyAlignment="1">
      <alignment horizontal="center" vertical="center"/>
    </xf>
    <xf numFmtId="165" fontId="20" fillId="26" borderId="10" xfId="0" applyNumberFormat="1" applyFont="1" applyFill="1" applyBorder="1" applyAlignment="1">
      <alignment horizontal="center" vertical="center"/>
    </xf>
    <xf numFmtId="2" fontId="35" fillId="26" borderId="10" xfId="0" applyNumberFormat="1" applyFont="1" applyFill="1" applyBorder="1" applyAlignment="1">
      <alignment horizontal="center" vertical="center"/>
    </xf>
    <xf numFmtId="0" fontId="0" fillId="26" borderId="0" xfId="0" applyFill="1"/>
    <xf numFmtId="0" fontId="24" fillId="26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 wrapText="1"/>
    </xf>
    <xf numFmtId="2" fontId="24" fillId="26" borderId="10" xfId="0" applyNumberFormat="1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/>
    </xf>
    <xf numFmtId="0" fontId="0" fillId="26" borderId="10" xfId="0" applyFill="1" applyBorder="1" applyAlignment="1">
      <alignment horizontal="center"/>
    </xf>
    <xf numFmtId="0" fontId="19" fillId="26" borderId="10" xfId="0" applyFont="1" applyFill="1" applyBorder="1" applyAlignment="1">
      <alignment horizontal="center" wrapText="1"/>
    </xf>
    <xf numFmtId="2" fontId="20" fillId="26" borderId="10" xfId="0" applyNumberFormat="1" applyFont="1" applyFill="1" applyBorder="1" applyAlignment="1">
      <alignment horizontal="center"/>
    </xf>
    <xf numFmtId="2" fontId="36" fillId="26" borderId="10" xfId="0" applyNumberFormat="1" applyFont="1" applyFill="1" applyBorder="1"/>
    <xf numFmtId="2" fontId="22" fillId="26" borderId="10" xfId="0" applyNumberFormat="1" applyFont="1" applyFill="1" applyBorder="1"/>
    <xf numFmtId="0" fontId="0" fillId="26" borderId="10" xfId="0" applyFill="1" applyBorder="1"/>
    <xf numFmtId="164" fontId="32" fillId="26" borderId="10" xfId="0" applyNumberFormat="1" applyFont="1" applyFill="1" applyBorder="1" applyAlignment="1">
      <alignment horizontal="left"/>
    </xf>
    <xf numFmtId="164" fontId="33" fillId="26" borderId="10" xfId="0" applyNumberFormat="1" applyFont="1" applyFill="1" applyBorder="1" applyAlignment="1">
      <alignment horizontal="left"/>
    </xf>
    <xf numFmtId="164" fontId="36" fillId="26" borderId="10" xfId="0" applyNumberFormat="1" applyFont="1" applyFill="1" applyBorder="1"/>
    <xf numFmtId="164" fontId="0" fillId="26" borderId="10" xfId="0" applyNumberFormat="1" applyFill="1" applyBorder="1"/>
    <xf numFmtId="164" fontId="34" fillId="26" borderId="10" xfId="0" applyNumberFormat="1" applyFont="1" applyFill="1" applyBorder="1"/>
    <xf numFmtId="0" fontId="19" fillId="26" borderId="15" xfId="0" applyFont="1" applyFill="1" applyBorder="1" applyAlignment="1">
      <alignment horizontal="left"/>
    </xf>
    <xf numFmtId="2" fontId="35" fillId="26" borderId="10" xfId="0" applyNumberFormat="1" applyFont="1" applyFill="1" applyBorder="1" applyAlignment="1"/>
    <xf numFmtId="0" fontId="20" fillId="26" borderId="10" xfId="0" applyFont="1" applyFill="1" applyBorder="1" applyAlignment="1"/>
    <xf numFmtId="0" fontId="35" fillId="26" borderId="10" xfId="0" applyFont="1" applyFill="1" applyBorder="1" applyAlignment="1"/>
    <xf numFmtId="2" fontId="27" fillId="26" borderId="10" xfId="0" applyNumberFormat="1" applyFont="1" applyFill="1" applyBorder="1" applyAlignment="1">
      <alignment horizontal="center" vertical="top" wrapText="1"/>
    </xf>
    <xf numFmtId="164" fontId="35" fillId="26" borderId="10" xfId="0" applyNumberFormat="1" applyFont="1" applyFill="1" applyBorder="1" applyAlignment="1">
      <alignment horizontal="center"/>
    </xf>
    <xf numFmtId="164" fontId="20" fillId="26" borderId="10" xfId="0" applyNumberFormat="1" applyFont="1" applyFill="1" applyBorder="1" applyAlignment="1">
      <alignment horizontal="center"/>
    </xf>
    <xf numFmtId="0" fontId="27" fillId="26" borderId="10" xfId="0" applyNumberFormat="1" applyFont="1" applyFill="1" applyBorder="1" applyAlignment="1">
      <alignment horizontal="center" vertical="top" wrapText="1"/>
    </xf>
    <xf numFmtId="0" fontId="26" fillId="26" borderId="10" xfId="0" applyNumberFormat="1" applyFont="1" applyFill="1" applyBorder="1" applyAlignment="1">
      <alignment horizontal="center" vertical="top" wrapText="1"/>
    </xf>
    <xf numFmtId="49" fontId="27" fillId="26" borderId="10" xfId="0" applyNumberFormat="1" applyFont="1" applyFill="1" applyBorder="1" applyAlignment="1">
      <alignment vertical="top" wrapText="1"/>
    </xf>
    <xf numFmtId="0" fontId="0" fillId="26" borderId="10" xfId="0" applyFill="1" applyBorder="1" applyAlignment="1"/>
    <xf numFmtId="2" fontId="27" fillId="26" borderId="10" xfId="0" applyNumberFormat="1" applyFont="1" applyFill="1" applyBorder="1" applyAlignment="1">
      <alignment horizontal="left" vertical="top" wrapText="1"/>
    </xf>
    <xf numFmtId="164" fontId="35" fillId="26" borderId="10" xfId="0" applyNumberFormat="1" applyFont="1" applyFill="1" applyBorder="1" applyAlignment="1">
      <alignment horizontal="left" vertical="top" wrapText="1"/>
    </xf>
    <xf numFmtId="164" fontId="27" fillId="26" borderId="10" xfId="0" applyNumberFormat="1" applyFont="1" applyFill="1" applyBorder="1" applyAlignment="1">
      <alignment horizontal="left" vertical="top" wrapText="1"/>
    </xf>
    <xf numFmtId="2" fontId="35" fillId="26" borderId="10" xfId="0" applyNumberFormat="1" applyFont="1" applyFill="1" applyBorder="1" applyAlignment="1">
      <alignment horizontal="left"/>
    </xf>
    <xf numFmtId="0" fontId="35" fillId="26" borderId="10" xfId="0" applyFont="1" applyFill="1" applyBorder="1" applyAlignment="1">
      <alignment horizontal="left"/>
    </xf>
    <xf numFmtId="0" fontId="0" fillId="26" borderId="14" xfId="0" applyFill="1" applyBorder="1"/>
    <xf numFmtId="0" fontId="24" fillId="26" borderId="10" xfId="0" applyFont="1" applyFill="1" applyBorder="1" applyAlignment="1">
      <alignment horizontal="left"/>
    </xf>
    <xf numFmtId="0" fontId="24" fillId="26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/>
    </xf>
    <xf numFmtId="0" fontId="24" fillId="26" borderId="10" xfId="0" applyFont="1" applyFill="1" applyBorder="1" applyAlignment="1">
      <alignment horizontal="center" vertical="top" wrapText="1"/>
    </xf>
    <xf numFmtId="0" fontId="24" fillId="26" borderId="10" xfId="0" applyFont="1" applyFill="1" applyBorder="1" applyAlignment="1">
      <alignment vertical="top" wrapText="1"/>
    </xf>
    <xf numFmtId="2" fontId="24" fillId="26" borderId="10" xfId="0" applyNumberFormat="1" applyFont="1" applyFill="1" applyBorder="1" applyAlignment="1">
      <alignment horizontal="left" wrapText="1"/>
    </xf>
    <xf numFmtId="0" fontId="33" fillId="26" borderId="10" xfId="0" applyFont="1" applyFill="1" applyBorder="1" applyAlignment="1">
      <alignment wrapText="1"/>
    </xf>
    <xf numFmtId="0" fontId="33" fillId="26" borderId="10" xfId="0" applyFont="1" applyFill="1" applyBorder="1" applyAlignment="1">
      <alignment horizontal="left" wrapText="1"/>
    </xf>
    <xf numFmtId="0" fontId="22" fillId="26" borderId="10" xfId="0" applyFont="1" applyFill="1" applyBorder="1"/>
    <xf numFmtId="2" fontId="25" fillId="26" borderId="10" xfId="0" applyNumberFormat="1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 vertical="top" wrapText="1"/>
    </xf>
    <xf numFmtId="2" fontId="0" fillId="26" borderId="10" xfId="0" applyNumberFormat="1" applyFill="1" applyBorder="1"/>
    <xf numFmtId="2" fontId="29" fillId="26" borderId="10" xfId="0" applyNumberFormat="1" applyFont="1" applyFill="1" applyBorder="1"/>
    <xf numFmtId="0" fontId="29" fillId="26" borderId="10" xfId="0" applyFont="1" applyFill="1" applyBorder="1"/>
    <xf numFmtId="0" fontId="23" fillId="0" borderId="15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2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wrapText="1"/>
    </xf>
    <xf numFmtId="0" fontId="33" fillId="0" borderId="13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31" fillId="0" borderId="12" xfId="0" applyFont="1" applyFill="1" applyBorder="1" applyAlignment="1">
      <alignment horizont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 wrapText="1"/>
    </xf>
    <xf numFmtId="0" fontId="24" fillId="0" borderId="19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pane ySplit="1" topLeftCell="A8" activePane="bottomLeft" state="frozen"/>
      <selection pane="bottomLeft" activeCell="F31" sqref="F31"/>
    </sheetView>
  </sheetViews>
  <sheetFormatPr defaultRowHeight="12.75"/>
  <cols>
    <col min="1" max="1" width="6.85546875" style="9" customWidth="1"/>
    <col min="2" max="2" width="18.5703125" style="9" customWidth="1"/>
    <col min="3" max="3" width="17.28515625" style="9" customWidth="1"/>
    <col min="4" max="4" width="6.42578125" style="9" customWidth="1"/>
    <col min="5" max="5" width="5.85546875" style="9" customWidth="1"/>
    <col min="6" max="6" width="3.7109375" style="9" customWidth="1"/>
    <col min="7" max="7" width="6.7109375" style="9" customWidth="1"/>
    <col min="8" max="8" width="5.42578125" style="9" customWidth="1"/>
    <col min="9" max="9" width="5.5703125" style="9" customWidth="1"/>
    <col min="10" max="10" width="5.85546875" style="9" customWidth="1"/>
    <col min="11" max="12" width="7" style="9" customWidth="1"/>
    <col min="13" max="13" width="5.85546875" style="9" customWidth="1"/>
    <col min="14" max="14" width="6.28515625" style="9" customWidth="1"/>
    <col min="15" max="15" width="6.42578125" style="9" customWidth="1"/>
    <col min="16" max="16" width="5.85546875" style="9" customWidth="1"/>
    <col min="17" max="17" width="6.28515625" style="9" customWidth="1"/>
    <col min="18" max="18" width="6.7109375" style="9" customWidth="1"/>
    <col min="19" max="16384" width="9.140625" style="9"/>
  </cols>
  <sheetData>
    <row r="1" spans="1:18" ht="12.75" customHeight="1">
      <c r="A1" s="28" t="s">
        <v>37</v>
      </c>
      <c r="B1" s="28"/>
      <c r="C1" s="28"/>
      <c r="D1" s="28"/>
      <c r="E1" s="30"/>
      <c r="F1" s="28"/>
      <c r="G1" s="28"/>
      <c r="H1" s="28"/>
      <c r="I1" s="28"/>
      <c r="J1" s="28"/>
      <c r="K1" s="29"/>
      <c r="L1" s="28"/>
      <c r="M1" s="28"/>
      <c r="N1" s="28"/>
      <c r="O1" s="28"/>
      <c r="P1" s="30"/>
      <c r="Q1" s="28"/>
      <c r="R1" s="90"/>
    </row>
    <row r="2" spans="1:18" ht="12.75" customHeight="1">
      <c r="A2" s="28" t="s">
        <v>84</v>
      </c>
      <c r="B2" s="118"/>
      <c r="C2" s="118"/>
      <c r="D2" s="118"/>
      <c r="E2" s="118"/>
      <c r="F2" s="118"/>
      <c r="G2" s="28"/>
      <c r="H2" s="28"/>
      <c r="I2" s="28"/>
      <c r="J2" s="28"/>
      <c r="K2" s="28"/>
      <c r="L2" s="28"/>
      <c r="M2" s="29"/>
      <c r="N2" s="29"/>
      <c r="O2" s="29"/>
      <c r="P2" s="29"/>
      <c r="Q2" s="29"/>
      <c r="R2" s="28"/>
    </row>
    <row r="3" spans="1:18">
      <c r="A3" s="28" t="s">
        <v>85</v>
      </c>
      <c r="B3" s="76"/>
      <c r="C3" s="76"/>
      <c r="D3" s="76"/>
      <c r="E3" s="76"/>
      <c r="F3" s="76"/>
      <c r="G3" s="28"/>
      <c r="H3" s="28"/>
      <c r="I3" s="28"/>
      <c r="J3" s="28"/>
      <c r="K3" s="28"/>
      <c r="L3" s="28"/>
      <c r="M3" s="76"/>
      <c r="N3" s="76"/>
      <c r="O3" s="76"/>
      <c r="P3" s="76"/>
      <c r="Q3" s="76"/>
      <c r="R3" s="28"/>
    </row>
    <row r="4" spans="1:18">
      <c r="A4" s="28" t="s">
        <v>86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>
      <c r="A5" s="28"/>
      <c r="B5" s="28" t="s">
        <v>87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s="13" customFormat="1" ht="14.25" customHeight="1">
      <c r="A7" s="272" t="s">
        <v>156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4"/>
    </row>
    <row r="8" spans="1:18" s="13" customFormat="1" ht="12.75" customHeight="1">
      <c r="A8" s="275" t="s">
        <v>88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7"/>
    </row>
    <row r="9" spans="1:18" s="13" customFormat="1" ht="12.75" customHeight="1">
      <c r="A9" s="278" t="s">
        <v>34</v>
      </c>
      <c r="B9" s="82" t="s">
        <v>0</v>
      </c>
      <c r="C9" s="278" t="s">
        <v>1</v>
      </c>
      <c r="D9" s="278" t="s">
        <v>2</v>
      </c>
      <c r="E9" s="278" t="s">
        <v>3</v>
      </c>
      <c r="F9" s="278" t="s">
        <v>4</v>
      </c>
      <c r="G9" s="278" t="s">
        <v>5</v>
      </c>
      <c r="H9" s="278" t="s">
        <v>6</v>
      </c>
      <c r="I9" s="278" t="s">
        <v>7</v>
      </c>
      <c r="J9" s="278" t="s">
        <v>8</v>
      </c>
      <c r="K9" s="281" t="s">
        <v>50</v>
      </c>
      <c r="L9" s="282"/>
      <c r="M9" s="285" t="s">
        <v>51</v>
      </c>
      <c r="N9" s="286"/>
      <c r="O9" s="286"/>
      <c r="P9" s="286"/>
      <c r="Q9" s="286"/>
      <c r="R9" s="287"/>
    </row>
    <row r="10" spans="1:18" s="13" customFormat="1" ht="38.25" customHeight="1">
      <c r="A10" s="279"/>
      <c r="B10" s="82"/>
      <c r="C10" s="279"/>
      <c r="D10" s="279"/>
      <c r="E10" s="279"/>
      <c r="F10" s="279"/>
      <c r="G10" s="279"/>
      <c r="H10" s="279"/>
      <c r="I10" s="279"/>
      <c r="J10" s="279"/>
      <c r="K10" s="283"/>
      <c r="L10" s="284"/>
      <c r="M10" s="288" t="s">
        <v>52</v>
      </c>
      <c r="N10" s="289"/>
      <c r="O10" s="290" t="s">
        <v>53</v>
      </c>
      <c r="P10" s="291"/>
      <c r="Q10" s="290" t="s">
        <v>54</v>
      </c>
      <c r="R10" s="291"/>
    </row>
    <row r="11" spans="1:18" s="13" customFormat="1" ht="25.5">
      <c r="A11" s="280"/>
      <c r="B11" s="82"/>
      <c r="C11" s="280"/>
      <c r="D11" s="280"/>
      <c r="E11" s="280"/>
      <c r="F11" s="280"/>
      <c r="G11" s="280"/>
      <c r="H11" s="280"/>
      <c r="I11" s="280"/>
      <c r="J11" s="280"/>
      <c r="K11" s="83" t="s">
        <v>35</v>
      </c>
      <c r="L11" s="85" t="s">
        <v>55</v>
      </c>
      <c r="M11" s="83" t="s">
        <v>35</v>
      </c>
      <c r="N11" s="85" t="s">
        <v>55</v>
      </c>
      <c r="O11" s="83" t="s">
        <v>35</v>
      </c>
      <c r="P11" s="31" t="s">
        <v>55</v>
      </c>
      <c r="Q11" s="83" t="s">
        <v>35</v>
      </c>
      <c r="R11" s="85" t="s">
        <v>55</v>
      </c>
    </row>
    <row r="12" spans="1:18" s="13" customFormat="1">
      <c r="A12" s="295" t="s">
        <v>56</v>
      </c>
      <c r="B12" s="296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ht="25.5">
      <c r="A13" s="292" t="s">
        <v>27</v>
      </c>
      <c r="B13" s="82" t="s">
        <v>58</v>
      </c>
      <c r="C13" s="77" t="s">
        <v>59</v>
      </c>
      <c r="D13" s="77">
        <v>99.6</v>
      </c>
      <c r="E13" s="77">
        <v>79</v>
      </c>
      <c r="F13" s="83"/>
      <c r="G13" s="83">
        <v>1.4</v>
      </c>
      <c r="H13" s="83"/>
      <c r="I13" s="83">
        <v>3.7</v>
      </c>
      <c r="J13" s="83">
        <v>21.3</v>
      </c>
      <c r="K13" s="83">
        <v>25</v>
      </c>
      <c r="L13" s="31">
        <f>D13*K13/1000</f>
        <v>2.4900000000000002</v>
      </c>
      <c r="M13" s="83"/>
      <c r="N13" s="31">
        <f>D13*M13/1000</f>
        <v>0</v>
      </c>
      <c r="O13" s="85">
        <v>25</v>
      </c>
      <c r="P13" s="31">
        <f>D13*O13/1000</f>
        <v>2.4900000000000002</v>
      </c>
      <c r="Q13" s="85"/>
      <c r="R13" s="85"/>
    </row>
    <row r="14" spans="1:18">
      <c r="A14" s="293"/>
      <c r="B14" s="82"/>
      <c r="C14" s="77" t="s">
        <v>60</v>
      </c>
      <c r="D14" s="77">
        <v>12.5</v>
      </c>
      <c r="E14" s="77">
        <v>10</v>
      </c>
      <c r="F14" s="83"/>
      <c r="G14" s="83">
        <v>0.14000000000000001</v>
      </c>
      <c r="H14" s="83"/>
      <c r="I14" s="83">
        <v>0.91</v>
      </c>
      <c r="J14" s="83">
        <v>4.0999999999999996</v>
      </c>
      <c r="K14" s="83">
        <v>30</v>
      </c>
      <c r="L14" s="31">
        <f>D14*K14/1000</f>
        <v>0.375</v>
      </c>
      <c r="M14" s="83"/>
      <c r="N14" s="31">
        <f>D14*M14/1000</f>
        <v>0</v>
      </c>
      <c r="O14" s="85">
        <v>30</v>
      </c>
      <c r="P14" s="31">
        <f>D14*O14/1000</f>
        <v>0.375</v>
      </c>
      <c r="Q14" s="85"/>
      <c r="R14" s="85"/>
    </row>
    <row r="15" spans="1:18">
      <c r="A15" s="293"/>
      <c r="B15" s="82"/>
      <c r="C15" s="77" t="s">
        <v>61</v>
      </c>
      <c r="D15" s="77">
        <v>12.5</v>
      </c>
      <c r="E15" s="77">
        <v>10</v>
      </c>
      <c r="F15" s="83"/>
      <c r="G15" s="83">
        <v>0.1</v>
      </c>
      <c r="H15" s="83"/>
      <c r="I15" s="83">
        <v>0.7</v>
      </c>
      <c r="J15" s="83">
        <v>3.4</v>
      </c>
      <c r="K15" s="83">
        <v>35</v>
      </c>
      <c r="L15" s="31">
        <f>D15*K15/1000</f>
        <v>0.4375</v>
      </c>
      <c r="M15" s="83"/>
      <c r="N15" s="31">
        <f>D15*M15/1000</f>
        <v>0</v>
      </c>
      <c r="O15" s="85">
        <v>35</v>
      </c>
      <c r="P15" s="31">
        <f>D15*O15/1000</f>
        <v>0.4375</v>
      </c>
      <c r="Q15" s="85"/>
      <c r="R15" s="85"/>
    </row>
    <row r="16" spans="1:18">
      <c r="A16" s="293"/>
      <c r="B16" s="82"/>
      <c r="C16" s="77" t="s">
        <v>62</v>
      </c>
      <c r="D16" s="77">
        <v>5</v>
      </c>
      <c r="E16" s="77">
        <v>5</v>
      </c>
      <c r="F16" s="83"/>
      <c r="G16" s="83"/>
      <c r="H16" s="83"/>
      <c r="I16" s="83">
        <v>4.9000000000000004</v>
      </c>
      <c r="J16" s="83">
        <v>18.899999999999999</v>
      </c>
      <c r="K16" s="83">
        <v>80</v>
      </c>
      <c r="L16" s="31">
        <f>D16*K16/1000</f>
        <v>0.4</v>
      </c>
      <c r="M16" s="83"/>
      <c r="N16" s="31">
        <f>D16*M16/1000</f>
        <v>0</v>
      </c>
      <c r="O16" s="85">
        <v>80</v>
      </c>
      <c r="P16" s="31">
        <f>D16*O16/1000</f>
        <v>0.4</v>
      </c>
      <c r="Q16" s="85"/>
      <c r="R16" s="85"/>
    </row>
    <row r="17" spans="1:18" ht="19.5" customHeight="1">
      <c r="A17" s="293"/>
      <c r="B17" s="82"/>
      <c r="C17" s="77" t="s">
        <v>63</v>
      </c>
      <c r="D17" s="77">
        <v>5</v>
      </c>
      <c r="E17" s="77">
        <v>5</v>
      </c>
      <c r="F17" s="83"/>
      <c r="G17" s="83"/>
      <c r="H17" s="83">
        <v>4.99</v>
      </c>
      <c r="I17" s="83"/>
      <c r="J17" s="83">
        <v>44.9</v>
      </c>
      <c r="K17" s="83">
        <v>140</v>
      </c>
      <c r="L17" s="31">
        <f>D17*K17/1000</f>
        <v>0.7</v>
      </c>
      <c r="M17" s="83">
        <v>140</v>
      </c>
      <c r="N17" s="31">
        <f>D17*M17/1000</f>
        <v>0.7</v>
      </c>
      <c r="O17" s="31"/>
      <c r="P17" s="31">
        <f>D17*O17/1000</f>
        <v>0</v>
      </c>
      <c r="Q17" s="31"/>
      <c r="R17" s="85"/>
    </row>
    <row r="18" spans="1:18">
      <c r="A18" s="294"/>
      <c r="B18" s="82"/>
      <c r="C18" s="85" t="s">
        <v>33</v>
      </c>
      <c r="D18" s="85"/>
      <c r="E18" s="85"/>
      <c r="F18" s="85">
        <v>100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18.75" customHeight="1">
      <c r="A19" s="21" t="s">
        <v>41</v>
      </c>
      <c r="B19" s="155" t="s">
        <v>75</v>
      </c>
      <c r="C19" s="21" t="s">
        <v>155</v>
      </c>
      <c r="D19" s="21">
        <v>72</v>
      </c>
      <c r="E19" s="21">
        <v>72</v>
      </c>
      <c r="F19" s="18"/>
      <c r="G19" s="18">
        <v>6.32</v>
      </c>
      <c r="H19" s="18">
        <v>4.08</v>
      </c>
      <c r="I19" s="18"/>
      <c r="J19" s="18">
        <v>55.59</v>
      </c>
      <c r="K19" s="85">
        <v>500</v>
      </c>
      <c r="L19" s="31">
        <f t="shared" ref="L19:L25" si="0">D19*K19/1000</f>
        <v>36</v>
      </c>
      <c r="M19" s="85"/>
      <c r="N19" s="31">
        <f t="shared" ref="N19:N25" si="1">D19*M19/1000</f>
        <v>0</v>
      </c>
      <c r="O19" s="85"/>
      <c r="P19" s="31">
        <f t="shared" ref="P19:P25" si="2">D19*O19/1000</f>
        <v>0</v>
      </c>
      <c r="Q19" s="85">
        <v>500</v>
      </c>
      <c r="R19" s="85">
        <f t="shared" ref="R19" si="3">D19*Q19/1000</f>
        <v>36</v>
      </c>
    </row>
    <row r="20" spans="1:18">
      <c r="A20" s="21"/>
      <c r="B20" s="22"/>
      <c r="C20" s="21" t="s">
        <v>43</v>
      </c>
      <c r="D20" s="21">
        <v>1</v>
      </c>
      <c r="E20" s="21">
        <v>2</v>
      </c>
      <c r="F20" s="18"/>
      <c r="G20" s="18">
        <v>0.22</v>
      </c>
      <c r="H20" s="18">
        <v>0.02</v>
      </c>
      <c r="I20" s="18">
        <v>1.44</v>
      </c>
      <c r="J20" s="18">
        <v>6.62</v>
      </c>
      <c r="K20" s="85">
        <v>100</v>
      </c>
      <c r="L20" s="31">
        <f t="shared" si="0"/>
        <v>0.1</v>
      </c>
      <c r="M20" s="85">
        <v>100</v>
      </c>
      <c r="N20" s="31">
        <f t="shared" si="1"/>
        <v>0.1</v>
      </c>
      <c r="O20" s="85"/>
      <c r="P20" s="31">
        <f t="shared" si="2"/>
        <v>0</v>
      </c>
      <c r="Q20" s="85"/>
      <c r="R20" s="85"/>
    </row>
    <row r="21" spans="1:18">
      <c r="A21" s="21"/>
      <c r="B21" s="22"/>
      <c r="C21" s="21" t="s">
        <v>44</v>
      </c>
      <c r="D21" s="21">
        <v>7</v>
      </c>
      <c r="E21" s="21">
        <v>7</v>
      </c>
      <c r="F21" s="18"/>
      <c r="G21" s="18">
        <v>0.56999999999999995</v>
      </c>
      <c r="H21" s="18">
        <v>0.06</v>
      </c>
      <c r="I21" s="18">
        <v>0.47</v>
      </c>
      <c r="J21" s="18">
        <v>15.82</v>
      </c>
      <c r="K21" s="85">
        <v>78</v>
      </c>
      <c r="L21" s="31">
        <f t="shared" si="0"/>
        <v>0.54600000000000004</v>
      </c>
      <c r="M21" s="85">
        <v>51</v>
      </c>
      <c r="N21" s="31">
        <f t="shared" si="1"/>
        <v>0.35699999999999998</v>
      </c>
      <c r="O21" s="85"/>
      <c r="P21" s="31">
        <f t="shared" si="2"/>
        <v>0</v>
      </c>
      <c r="Q21" s="85"/>
      <c r="R21" s="85"/>
    </row>
    <row r="22" spans="1:18">
      <c r="A22" s="21"/>
      <c r="B22" s="22"/>
      <c r="C22" s="21" t="s">
        <v>11</v>
      </c>
      <c r="D22" s="21">
        <v>5</v>
      </c>
      <c r="E22" s="21">
        <v>5</v>
      </c>
      <c r="F22" s="18"/>
      <c r="G22" s="18">
        <v>0.04</v>
      </c>
      <c r="H22" s="18">
        <v>3.6</v>
      </c>
      <c r="I22" s="18">
        <v>0.06</v>
      </c>
      <c r="J22" s="18">
        <v>33.049999999999997</v>
      </c>
      <c r="K22" s="154">
        <v>900</v>
      </c>
      <c r="L22" s="31">
        <f t="shared" si="0"/>
        <v>4.5</v>
      </c>
      <c r="M22" s="154">
        <v>900</v>
      </c>
      <c r="N22" s="31">
        <f t="shared" si="1"/>
        <v>4.5</v>
      </c>
      <c r="O22" s="154"/>
      <c r="P22" s="31">
        <f t="shared" si="2"/>
        <v>0</v>
      </c>
      <c r="Q22" s="154"/>
      <c r="R22" s="154"/>
    </row>
    <row r="23" spans="1:18" ht="27.75" customHeight="1">
      <c r="A23" s="21"/>
      <c r="B23" s="22"/>
      <c r="C23" s="21" t="s">
        <v>10</v>
      </c>
      <c r="D23" s="21">
        <v>0.6</v>
      </c>
      <c r="E23" s="21">
        <v>0.6</v>
      </c>
      <c r="F23" s="18"/>
      <c r="G23" s="18" t="s">
        <v>12</v>
      </c>
      <c r="H23" s="18" t="s">
        <v>12</v>
      </c>
      <c r="I23" s="18" t="s">
        <v>12</v>
      </c>
      <c r="J23" s="18" t="s">
        <v>12</v>
      </c>
      <c r="K23" s="85">
        <v>16</v>
      </c>
      <c r="L23" s="31">
        <f t="shared" si="0"/>
        <v>9.5999999999999992E-3</v>
      </c>
      <c r="M23" s="85">
        <v>16</v>
      </c>
      <c r="N23" s="31">
        <f t="shared" si="1"/>
        <v>9.5999999999999992E-3</v>
      </c>
      <c r="O23" s="85"/>
      <c r="P23" s="31">
        <f t="shared" si="2"/>
        <v>0</v>
      </c>
      <c r="Q23" s="85"/>
      <c r="R23" s="85"/>
    </row>
    <row r="24" spans="1:18">
      <c r="A24" s="21"/>
      <c r="B24" s="22"/>
      <c r="C24" s="21" t="s">
        <v>45</v>
      </c>
      <c r="D24" s="21"/>
      <c r="E24" s="21">
        <v>50</v>
      </c>
      <c r="F24" s="18"/>
      <c r="G24" s="18" t="s">
        <v>12</v>
      </c>
      <c r="H24" s="18"/>
      <c r="I24" s="18" t="s">
        <v>12</v>
      </c>
      <c r="J24" s="18" t="s">
        <v>12</v>
      </c>
      <c r="K24" s="85"/>
      <c r="L24" s="31">
        <f t="shared" si="0"/>
        <v>0</v>
      </c>
      <c r="M24" s="85"/>
      <c r="N24" s="31">
        <f t="shared" si="1"/>
        <v>0</v>
      </c>
      <c r="O24" s="85"/>
      <c r="P24" s="31">
        <f t="shared" si="2"/>
        <v>0</v>
      </c>
      <c r="Q24" s="85"/>
      <c r="R24" s="85"/>
    </row>
    <row r="25" spans="1:18" ht="25.5">
      <c r="A25" s="21"/>
      <c r="B25" s="22"/>
      <c r="C25" s="21" t="s">
        <v>14</v>
      </c>
      <c r="D25" s="21">
        <v>3</v>
      </c>
      <c r="E25" s="21">
        <v>3</v>
      </c>
      <c r="F25" s="18"/>
      <c r="G25" s="18" t="s">
        <v>12</v>
      </c>
      <c r="H25" s="18">
        <v>1.99</v>
      </c>
      <c r="I25" s="18" t="s">
        <v>12</v>
      </c>
      <c r="J25" s="18">
        <v>17.98</v>
      </c>
      <c r="K25" s="85">
        <v>140</v>
      </c>
      <c r="L25" s="31">
        <f t="shared" si="0"/>
        <v>0.42</v>
      </c>
      <c r="M25" s="85">
        <v>140</v>
      </c>
      <c r="N25" s="31">
        <f t="shared" si="1"/>
        <v>0.42</v>
      </c>
      <c r="O25" s="85"/>
      <c r="P25" s="31">
        <f t="shared" si="2"/>
        <v>0</v>
      </c>
      <c r="Q25" s="85"/>
      <c r="R25" s="85"/>
    </row>
    <row r="26" spans="1:18">
      <c r="A26" s="21"/>
      <c r="B26" s="22"/>
      <c r="C26" s="21"/>
      <c r="D26" s="21"/>
      <c r="E26" s="21"/>
      <c r="F26" s="18">
        <v>100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>
      <c r="A27" s="85"/>
      <c r="B27" s="82"/>
      <c r="C27" s="77"/>
      <c r="D27" s="85"/>
      <c r="E27" s="85"/>
      <c r="F27" s="85"/>
      <c r="G27" s="85"/>
      <c r="H27" s="85"/>
      <c r="I27" s="85"/>
      <c r="J27" s="85"/>
      <c r="K27" s="85"/>
      <c r="L27" s="31">
        <f>D27*K27/1000</f>
        <v>0</v>
      </c>
      <c r="M27" s="85"/>
      <c r="N27" s="31">
        <f>D27*M27/1000</f>
        <v>0</v>
      </c>
      <c r="O27" s="85"/>
      <c r="P27" s="31">
        <f>D27*O27/1000</f>
        <v>0</v>
      </c>
      <c r="Q27" s="85"/>
      <c r="R27" s="85"/>
    </row>
    <row r="28" spans="1:18">
      <c r="A28" s="292" t="s">
        <v>15</v>
      </c>
      <c r="B28" s="82" t="s">
        <v>16</v>
      </c>
      <c r="C28" s="77" t="s">
        <v>17</v>
      </c>
      <c r="D28" s="77">
        <v>50</v>
      </c>
      <c r="E28" s="77"/>
      <c r="F28" s="83"/>
      <c r="G28" s="83">
        <v>5.9</v>
      </c>
      <c r="H28" s="83">
        <v>1.65</v>
      </c>
      <c r="I28" s="83">
        <v>30.95</v>
      </c>
      <c r="J28" s="83">
        <v>167.5</v>
      </c>
      <c r="K28" s="83">
        <v>100</v>
      </c>
      <c r="L28" s="31">
        <f>D28*K28/1000</f>
        <v>5</v>
      </c>
      <c r="M28" s="83">
        <v>100</v>
      </c>
      <c r="N28" s="31">
        <f>D28*M28/1000</f>
        <v>5</v>
      </c>
      <c r="O28" s="85"/>
      <c r="P28" s="31">
        <f>D28*O28/1000</f>
        <v>0</v>
      </c>
      <c r="Q28" s="85"/>
      <c r="R28" s="85"/>
    </row>
    <row r="29" spans="1:18">
      <c r="A29" s="293"/>
      <c r="B29" s="82"/>
      <c r="C29" s="77" t="s">
        <v>11</v>
      </c>
      <c r="D29" s="77">
        <v>5</v>
      </c>
      <c r="E29" s="77"/>
      <c r="F29" s="83"/>
      <c r="G29" s="83">
        <v>0.04</v>
      </c>
      <c r="H29" s="83">
        <v>3.6</v>
      </c>
      <c r="I29" s="83">
        <v>0.06</v>
      </c>
      <c r="J29" s="83">
        <v>33.049999999999997</v>
      </c>
      <c r="K29" s="83">
        <v>900</v>
      </c>
      <c r="L29" s="31">
        <f>D29*K29/1000</f>
        <v>4.5</v>
      </c>
      <c r="M29" s="83">
        <v>900</v>
      </c>
      <c r="N29" s="31">
        <f>D29*M29/1000</f>
        <v>4.5</v>
      </c>
      <c r="O29" s="85"/>
      <c r="P29" s="31">
        <f>D29*O29/1000</f>
        <v>0</v>
      </c>
      <c r="Q29" s="85"/>
      <c r="R29" s="85"/>
    </row>
    <row r="30" spans="1:18">
      <c r="A30" s="293"/>
      <c r="B30" s="82"/>
      <c r="C30" s="77" t="s">
        <v>10</v>
      </c>
      <c r="D30" s="77">
        <v>0.5</v>
      </c>
      <c r="E30" s="77"/>
      <c r="F30" s="83"/>
      <c r="G30" s="83" t="s">
        <v>12</v>
      </c>
      <c r="H30" s="83" t="s">
        <v>12</v>
      </c>
      <c r="I30" s="83"/>
      <c r="J30" s="83"/>
      <c r="K30" s="83">
        <v>16</v>
      </c>
      <c r="L30" s="31">
        <f>D30*K30/1000</f>
        <v>8.0000000000000002E-3</v>
      </c>
      <c r="M30" s="83">
        <v>16</v>
      </c>
      <c r="N30" s="31">
        <f>D30*M30/1000</f>
        <v>8.0000000000000002E-3</v>
      </c>
      <c r="O30" s="85"/>
      <c r="P30" s="31">
        <f>D30*O30/1000</f>
        <v>0</v>
      </c>
      <c r="Q30" s="85"/>
      <c r="R30" s="85"/>
    </row>
    <row r="31" spans="1:18">
      <c r="A31" s="294"/>
      <c r="B31" s="82"/>
      <c r="C31" s="77" t="s">
        <v>33</v>
      </c>
      <c r="D31" s="77"/>
      <c r="E31" s="77"/>
      <c r="F31" s="83">
        <v>180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 ht="15" customHeight="1">
      <c r="A32" s="292" t="s">
        <v>19</v>
      </c>
      <c r="B32" s="299" t="s">
        <v>21</v>
      </c>
      <c r="C32" s="77" t="s">
        <v>20</v>
      </c>
      <c r="D32" s="77">
        <v>1</v>
      </c>
      <c r="E32" s="77">
        <v>1</v>
      </c>
      <c r="F32" s="83"/>
      <c r="G32" s="83">
        <v>0.04</v>
      </c>
      <c r="H32" s="83" t="s">
        <v>12</v>
      </c>
      <c r="I32" s="83" t="s">
        <v>12</v>
      </c>
      <c r="J32" s="83"/>
      <c r="K32" s="83">
        <v>688</v>
      </c>
      <c r="L32" s="31">
        <f>D32*K32/1000</f>
        <v>0.68799999999999994</v>
      </c>
      <c r="M32" s="83">
        <v>688</v>
      </c>
      <c r="N32" s="31">
        <f>D32*M32/1000</f>
        <v>0.68799999999999994</v>
      </c>
      <c r="O32" s="85"/>
      <c r="P32" s="31">
        <f>D32*O32/1000</f>
        <v>0</v>
      </c>
      <c r="Q32" s="85"/>
      <c r="R32" s="85"/>
    </row>
    <row r="33" spans="1:18">
      <c r="A33" s="293"/>
      <c r="B33" s="300"/>
      <c r="C33" s="77" t="s">
        <v>9</v>
      </c>
      <c r="D33" s="77">
        <v>15</v>
      </c>
      <c r="E33" s="77">
        <v>15</v>
      </c>
      <c r="F33" s="83"/>
      <c r="G33" s="83">
        <v>0</v>
      </c>
      <c r="H33" s="83"/>
      <c r="I33" s="83">
        <v>14.9</v>
      </c>
      <c r="J33" s="83">
        <v>58</v>
      </c>
      <c r="K33" s="83">
        <v>80</v>
      </c>
      <c r="L33" s="31">
        <f>D33*K33/1000</f>
        <v>1.2</v>
      </c>
      <c r="M33" s="83">
        <v>80</v>
      </c>
      <c r="N33" s="31">
        <f>D33*M33/1000</f>
        <v>1.2</v>
      </c>
      <c r="O33" s="85"/>
      <c r="P33" s="31">
        <f>D33*O33/1000</f>
        <v>0</v>
      </c>
      <c r="Q33" s="85"/>
      <c r="R33" s="85"/>
    </row>
    <row r="34" spans="1:18" ht="25.5">
      <c r="A34" s="294"/>
      <c r="B34" s="301"/>
      <c r="C34" s="77" t="s">
        <v>33</v>
      </c>
      <c r="D34" s="77"/>
      <c r="E34" s="77"/>
      <c r="F34" s="83" t="s">
        <v>39</v>
      </c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>
        <f t="shared" ref="Q34" si="4">SUM(Q32:Q33)</f>
        <v>0</v>
      </c>
      <c r="R34" s="34"/>
    </row>
    <row r="35" spans="1:18">
      <c r="A35" s="132"/>
      <c r="B35" s="133" t="s">
        <v>26</v>
      </c>
      <c r="C35" s="136" t="s">
        <v>26</v>
      </c>
      <c r="D35" s="136">
        <v>20</v>
      </c>
      <c r="E35" s="136">
        <v>20</v>
      </c>
      <c r="F35" s="130">
        <v>20</v>
      </c>
      <c r="G35" s="34"/>
      <c r="H35" s="34"/>
      <c r="I35" s="34"/>
      <c r="J35" s="34"/>
      <c r="K35" s="34">
        <v>76</v>
      </c>
      <c r="L35" s="34">
        <v>1.02</v>
      </c>
      <c r="M35" s="34">
        <v>76</v>
      </c>
      <c r="N35" s="34">
        <v>1.02</v>
      </c>
      <c r="O35" s="34"/>
      <c r="P35" s="34"/>
      <c r="Q35" s="34"/>
      <c r="R35" s="34"/>
    </row>
    <row r="36" spans="1:18">
      <c r="A36" s="77"/>
      <c r="B36" s="82" t="s">
        <v>26</v>
      </c>
      <c r="C36" s="77" t="s">
        <v>26</v>
      </c>
      <c r="D36" s="77">
        <v>30</v>
      </c>
      <c r="E36" s="77">
        <v>30</v>
      </c>
      <c r="F36" s="83">
        <v>30</v>
      </c>
      <c r="G36" s="33">
        <v>12.16</v>
      </c>
      <c r="H36" s="33">
        <v>1.44</v>
      </c>
      <c r="I36" s="33">
        <v>79.760000000000005</v>
      </c>
      <c r="J36" s="33">
        <v>180.8</v>
      </c>
      <c r="K36" s="34">
        <v>78</v>
      </c>
      <c r="L36" s="31">
        <f>D36*K36/1000</f>
        <v>2.34</v>
      </c>
      <c r="M36" s="34">
        <v>78</v>
      </c>
      <c r="N36" s="31">
        <f>D36*M36/1000</f>
        <v>2.34</v>
      </c>
      <c r="O36" s="35"/>
      <c r="P36" s="31">
        <f>D36*O36/1000</f>
        <v>0</v>
      </c>
      <c r="Q36" s="35"/>
      <c r="R36" s="85"/>
    </row>
    <row r="37" spans="1:18">
      <c r="A37" s="292"/>
      <c r="B37" s="82"/>
      <c r="C37" s="77" t="s">
        <v>33</v>
      </c>
      <c r="D37" s="77"/>
      <c r="E37" s="77"/>
      <c r="F37" s="83">
        <v>50</v>
      </c>
      <c r="G37" s="33"/>
      <c r="H37" s="33"/>
      <c r="I37" s="33"/>
      <c r="J37" s="33"/>
      <c r="K37" s="176"/>
      <c r="L37" s="177">
        <f>SUM(L13:L36)</f>
        <v>60.734100000000012</v>
      </c>
      <c r="M37" s="176"/>
      <c r="N37" s="177">
        <f>SUM(N13:N36)</f>
        <v>20.842599999999997</v>
      </c>
      <c r="O37" s="176"/>
      <c r="P37" s="177">
        <f>SUM(P13:P36)</f>
        <v>3.7025000000000001</v>
      </c>
      <c r="Q37" s="176"/>
      <c r="R37" s="176">
        <f>R19</f>
        <v>36</v>
      </c>
    </row>
    <row r="38" spans="1:18">
      <c r="A38" s="294"/>
      <c r="B38" s="297" t="s">
        <v>57</v>
      </c>
      <c r="C38" s="298"/>
      <c r="D38" s="77"/>
      <c r="E38" s="77"/>
      <c r="F38" s="77"/>
      <c r="G38" s="33"/>
      <c r="H38" s="33"/>
      <c r="I38" s="33"/>
      <c r="J38" s="33"/>
      <c r="K38" s="33"/>
      <c r="L38" s="122"/>
      <c r="M38" s="33"/>
      <c r="N38" s="123"/>
      <c r="O38" s="33"/>
      <c r="P38" s="122"/>
      <c r="Q38" s="33"/>
      <c r="R38" s="123"/>
    </row>
    <row r="39" spans="1:18" ht="12.75" customHeight="1">
      <c r="P39" s="124"/>
      <c r="R39" s="127"/>
    </row>
  </sheetData>
  <mergeCells count="23">
    <mergeCell ref="A13:A18"/>
    <mergeCell ref="A12:B12"/>
    <mergeCell ref="B38:C38"/>
    <mergeCell ref="A37:A38"/>
    <mergeCell ref="B32:B34"/>
    <mergeCell ref="A32:A34"/>
    <mergeCell ref="A28:A3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7"/>
  <sheetViews>
    <sheetView topLeftCell="B1" workbookViewId="0">
      <selection activeCell="F19" sqref="F19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60" customFormat="1" ht="15" customHeight="1">
      <c r="A1" s="355" t="s">
        <v>34</v>
      </c>
      <c r="B1" s="12" t="s">
        <v>0</v>
      </c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50</v>
      </c>
      <c r="L1" s="331"/>
      <c r="M1" s="330" t="s">
        <v>51</v>
      </c>
      <c r="N1" s="330"/>
      <c r="O1" s="330"/>
      <c r="P1" s="330"/>
      <c r="Q1" s="330"/>
      <c r="R1" s="330"/>
      <c r="S1" s="113"/>
      <c r="T1" s="113"/>
    </row>
    <row r="2" spans="1:20" s="60" customFormat="1" ht="64.5" customHeight="1">
      <c r="A2" s="356"/>
      <c r="B2" s="12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0" t="s">
        <v>52</v>
      </c>
      <c r="N2" s="330"/>
      <c r="O2" s="331" t="s">
        <v>53</v>
      </c>
      <c r="P2" s="331"/>
      <c r="Q2" s="331" t="s">
        <v>54</v>
      </c>
      <c r="R2" s="331"/>
      <c r="S2" s="103"/>
      <c r="T2" s="103"/>
    </row>
    <row r="3" spans="1:20" s="60" customFormat="1" ht="33.75" customHeight="1">
      <c r="A3" s="357"/>
      <c r="B3" s="12" t="s">
        <v>96</v>
      </c>
      <c r="C3" s="331"/>
      <c r="D3" s="331"/>
      <c r="E3" s="331"/>
      <c r="F3" s="331"/>
      <c r="G3" s="331"/>
      <c r="H3" s="331"/>
      <c r="I3" s="331"/>
      <c r="J3" s="331"/>
      <c r="K3" s="112" t="s">
        <v>35</v>
      </c>
      <c r="L3" s="226" t="s">
        <v>55</v>
      </c>
      <c r="M3" s="227" t="s">
        <v>35</v>
      </c>
      <c r="N3" s="226" t="s">
        <v>55</v>
      </c>
      <c r="O3" s="227" t="s">
        <v>35</v>
      </c>
      <c r="P3" s="228" t="s">
        <v>55</v>
      </c>
      <c r="Q3" s="227" t="s">
        <v>35</v>
      </c>
      <c r="R3" s="226" t="s">
        <v>55</v>
      </c>
      <c r="S3" s="212"/>
      <c r="T3" s="103"/>
    </row>
    <row r="4" spans="1:20" ht="24.75" customHeight="1">
      <c r="B4" s="9"/>
      <c r="C4" s="9"/>
      <c r="D4" s="9"/>
      <c r="E4" s="9"/>
      <c r="F4" s="9"/>
      <c r="G4" s="9"/>
      <c r="H4" s="9"/>
      <c r="I4" s="9"/>
      <c r="J4" s="9"/>
      <c r="K4" s="9"/>
      <c r="L4" s="235"/>
      <c r="M4" s="235"/>
      <c r="N4" s="235"/>
      <c r="O4" s="235"/>
      <c r="P4" s="235"/>
      <c r="Q4" s="235"/>
      <c r="R4" s="235"/>
      <c r="S4" s="235"/>
      <c r="T4" s="9"/>
    </row>
    <row r="5" spans="1:20" s="28" customFormat="1" ht="15" customHeight="1">
      <c r="A5" s="352" t="s">
        <v>40</v>
      </c>
      <c r="B5" s="148" t="s">
        <v>110</v>
      </c>
      <c r="C5" s="145" t="s">
        <v>61</v>
      </c>
      <c r="D5" s="77">
        <v>65</v>
      </c>
      <c r="E5" s="77">
        <v>50</v>
      </c>
      <c r="F5" s="83"/>
      <c r="G5" s="36">
        <v>1.1000000000000001</v>
      </c>
      <c r="H5" s="36"/>
      <c r="I5" s="83">
        <v>5.43</v>
      </c>
      <c r="J5" s="83">
        <v>28.9</v>
      </c>
      <c r="K5" s="85">
        <v>20</v>
      </c>
      <c r="L5" s="196">
        <f>D5*K5/1000</f>
        <v>1.3</v>
      </c>
      <c r="M5" s="195"/>
      <c r="N5" s="196">
        <f>D5*M5/1000</f>
        <v>0</v>
      </c>
      <c r="O5" s="195">
        <v>20</v>
      </c>
      <c r="P5" s="196">
        <f>D5*O5/1000</f>
        <v>1.3</v>
      </c>
      <c r="Q5" s="195"/>
      <c r="R5" s="195">
        <f>D5*Q5/1000</f>
        <v>0</v>
      </c>
      <c r="S5" s="219"/>
      <c r="T5" s="82"/>
    </row>
    <row r="6" spans="1:20" s="28" customFormat="1" ht="15" customHeight="1">
      <c r="A6" s="353"/>
      <c r="B6" s="82"/>
      <c r="C6" s="77" t="s">
        <v>49</v>
      </c>
      <c r="D6" s="77">
        <v>0.5</v>
      </c>
      <c r="E6" s="77"/>
      <c r="F6" s="83"/>
      <c r="G6" s="36"/>
      <c r="H6" s="36"/>
      <c r="I6" s="83"/>
      <c r="J6" s="83"/>
      <c r="K6" s="85">
        <v>16</v>
      </c>
      <c r="L6" s="196">
        <f t="shared" ref="L6:L24" si="0">D6*K6/1000</f>
        <v>8.0000000000000002E-3</v>
      </c>
      <c r="M6" s="195">
        <v>16</v>
      </c>
      <c r="N6" s="196">
        <f>D6*M6/1000</f>
        <v>8.0000000000000002E-3</v>
      </c>
      <c r="O6" s="195"/>
      <c r="P6" s="196">
        <f>D6*O6/1000</f>
        <v>0</v>
      </c>
      <c r="Q6" s="195"/>
      <c r="R6" s="195">
        <f>D6*Q6/1000</f>
        <v>0</v>
      </c>
      <c r="S6" s="219"/>
      <c r="T6" s="82"/>
    </row>
    <row r="7" spans="1:20" s="28" customFormat="1" ht="15" customHeight="1">
      <c r="A7" s="353"/>
      <c r="B7" s="82"/>
      <c r="C7" s="77" t="s">
        <v>63</v>
      </c>
      <c r="D7" s="77">
        <v>10</v>
      </c>
      <c r="E7" s="77">
        <v>10</v>
      </c>
      <c r="F7" s="83"/>
      <c r="G7" s="77">
        <v>0</v>
      </c>
      <c r="H7" s="77">
        <v>6.93</v>
      </c>
      <c r="I7" s="83"/>
      <c r="J7" s="83">
        <v>89.9</v>
      </c>
      <c r="K7" s="85">
        <v>140</v>
      </c>
      <c r="L7" s="196">
        <f t="shared" si="0"/>
        <v>1.4</v>
      </c>
      <c r="M7" s="195">
        <v>140</v>
      </c>
      <c r="N7" s="196">
        <f>D7*M7/1000</f>
        <v>1.4</v>
      </c>
      <c r="O7" s="195"/>
      <c r="P7" s="196">
        <f>D7*O7/1000</f>
        <v>0</v>
      </c>
      <c r="Q7" s="195"/>
      <c r="R7" s="195">
        <f>D7*Q7/1000</f>
        <v>0</v>
      </c>
      <c r="S7" s="219"/>
      <c r="T7" s="82"/>
    </row>
    <row r="8" spans="1:20" s="28" customFormat="1" ht="15" customHeight="1">
      <c r="A8" s="353"/>
      <c r="B8" s="82"/>
      <c r="C8" s="77" t="s">
        <v>33</v>
      </c>
      <c r="D8" s="77"/>
      <c r="E8" s="77"/>
      <c r="F8" s="83">
        <v>60</v>
      </c>
      <c r="G8" s="37"/>
      <c r="H8" s="37"/>
      <c r="I8" s="37"/>
      <c r="J8" s="37"/>
      <c r="K8" s="37"/>
      <c r="L8" s="196"/>
      <c r="M8" s="204"/>
      <c r="N8" s="204"/>
      <c r="O8" s="204"/>
      <c r="P8" s="204"/>
      <c r="Q8" s="204"/>
      <c r="R8" s="204"/>
      <c r="S8" s="219"/>
      <c r="T8" s="82"/>
    </row>
    <row r="9" spans="1:20" s="28" customFormat="1" ht="13.5" customHeight="1">
      <c r="A9" s="353"/>
      <c r="B9" s="42"/>
      <c r="C9" s="85"/>
      <c r="D9" s="23"/>
      <c r="E9" s="23"/>
      <c r="F9" s="24"/>
      <c r="G9" s="26"/>
      <c r="H9" s="26"/>
      <c r="I9" s="26"/>
      <c r="J9" s="26"/>
      <c r="K9" s="26"/>
      <c r="L9" s="196"/>
      <c r="M9" s="248"/>
      <c r="N9" s="196">
        <f t="shared" ref="N9:N14" si="1">D9*M9/1000</f>
        <v>0</v>
      </c>
      <c r="O9" s="203"/>
      <c r="P9" s="196">
        <f t="shared" ref="P9:P14" si="2">D9*O9/1000</f>
        <v>0</v>
      </c>
      <c r="Q9" s="203"/>
      <c r="R9" s="195">
        <f t="shared" ref="R9:R14" si="3">D9*Q9/1000</f>
        <v>0</v>
      </c>
      <c r="S9" s="243"/>
      <c r="T9" s="42"/>
    </row>
    <row r="10" spans="1:20" s="28" customFormat="1" ht="15" customHeight="1">
      <c r="A10" s="354"/>
      <c r="B10" s="51" t="s">
        <v>145</v>
      </c>
      <c r="C10" s="27" t="s">
        <v>104</v>
      </c>
      <c r="D10" s="39">
        <v>100</v>
      </c>
      <c r="E10" s="39">
        <v>50</v>
      </c>
      <c r="F10" s="27"/>
      <c r="G10" s="40">
        <v>27.4</v>
      </c>
      <c r="H10" s="40">
        <v>5.24</v>
      </c>
      <c r="I10" s="40">
        <v>0</v>
      </c>
      <c r="J10" s="40">
        <v>110</v>
      </c>
      <c r="K10" s="40">
        <v>270</v>
      </c>
      <c r="L10" s="196">
        <f t="shared" si="0"/>
        <v>27</v>
      </c>
      <c r="M10" s="249"/>
      <c r="N10" s="196">
        <f t="shared" si="1"/>
        <v>0</v>
      </c>
      <c r="O10" s="203"/>
      <c r="P10" s="196">
        <f t="shared" si="2"/>
        <v>0</v>
      </c>
      <c r="Q10" s="203">
        <v>270</v>
      </c>
      <c r="R10" s="195">
        <f t="shared" si="3"/>
        <v>27</v>
      </c>
      <c r="S10" s="250"/>
      <c r="T10" s="51"/>
    </row>
    <row r="11" spans="1:20" s="28" customFormat="1" ht="15" customHeight="1">
      <c r="A11" s="80"/>
      <c r="B11" s="99"/>
      <c r="C11" s="27" t="s">
        <v>14</v>
      </c>
      <c r="D11" s="39">
        <v>2</v>
      </c>
      <c r="E11" s="39">
        <v>2</v>
      </c>
      <c r="F11" s="27"/>
      <c r="G11" s="40"/>
      <c r="H11" s="40">
        <v>5.99</v>
      </c>
      <c r="I11" s="40">
        <v>0</v>
      </c>
      <c r="J11" s="40">
        <v>53.94</v>
      </c>
      <c r="K11" s="40">
        <v>140</v>
      </c>
      <c r="L11" s="196">
        <f t="shared" si="0"/>
        <v>0.28000000000000003</v>
      </c>
      <c r="M11" s="249">
        <v>140</v>
      </c>
      <c r="N11" s="196">
        <f t="shared" si="1"/>
        <v>0.28000000000000003</v>
      </c>
      <c r="O11" s="203"/>
      <c r="P11" s="196">
        <f t="shared" si="2"/>
        <v>0</v>
      </c>
      <c r="Q11" s="203"/>
      <c r="R11" s="195">
        <f t="shared" si="3"/>
        <v>0</v>
      </c>
      <c r="S11" s="251"/>
      <c r="T11" s="99"/>
    </row>
    <row r="12" spans="1:20" s="28" customFormat="1" ht="15" customHeight="1">
      <c r="A12" s="80"/>
      <c r="B12" s="82"/>
      <c r="C12" s="27" t="s">
        <v>74</v>
      </c>
      <c r="D12" s="39">
        <v>4</v>
      </c>
      <c r="E12" s="39">
        <v>4</v>
      </c>
      <c r="F12" s="27"/>
      <c r="G12" s="40">
        <v>0.62</v>
      </c>
      <c r="H12" s="40">
        <v>0.06</v>
      </c>
      <c r="I12" s="40">
        <v>4.13</v>
      </c>
      <c r="J12" s="40">
        <v>20.04</v>
      </c>
      <c r="K12" s="40">
        <v>40</v>
      </c>
      <c r="L12" s="196">
        <f t="shared" si="0"/>
        <v>0.16</v>
      </c>
      <c r="M12" s="249">
        <v>40</v>
      </c>
      <c r="N12" s="196">
        <f t="shared" si="1"/>
        <v>0.16</v>
      </c>
      <c r="O12" s="203"/>
      <c r="P12" s="196">
        <f t="shared" si="2"/>
        <v>0</v>
      </c>
      <c r="Q12" s="203"/>
      <c r="R12" s="195">
        <f t="shared" si="3"/>
        <v>0</v>
      </c>
      <c r="S12" s="219"/>
      <c r="T12" s="82"/>
    </row>
    <row r="13" spans="1:20" s="28" customFormat="1" ht="15" customHeight="1">
      <c r="A13" s="80"/>
      <c r="B13" s="82"/>
      <c r="C13" s="27" t="s">
        <v>10</v>
      </c>
      <c r="D13" s="39">
        <v>1</v>
      </c>
      <c r="E13" s="39">
        <v>1</v>
      </c>
      <c r="F13" s="27"/>
      <c r="G13" s="40"/>
      <c r="H13" s="40"/>
      <c r="I13" s="40"/>
      <c r="J13" s="40"/>
      <c r="K13" s="40">
        <v>16</v>
      </c>
      <c r="L13" s="196">
        <f t="shared" si="0"/>
        <v>1.6E-2</v>
      </c>
      <c r="M13" s="249">
        <v>16</v>
      </c>
      <c r="N13" s="196">
        <f t="shared" si="1"/>
        <v>1.6E-2</v>
      </c>
      <c r="O13" s="203"/>
      <c r="P13" s="196">
        <f t="shared" si="2"/>
        <v>0</v>
      </c>
      <c r="Q13" s="203"/>
      <c r="R13" s="195">
        <f t="shared" si="3"/>
        <v>0</v>
      </c>
      <c r="S13" s="219"/>
      <c r="T13" s="82"/>
    </row>
    <row r="14" spans="1:20" s="28" customFormat="1" ht="15" customHeight="1">
      <c r="A14" s="80"/>
      <c r="B14" s="82"/>
      <c r="C14" s="27" t="s">
        <v>72</v>
      </c>
      <c r="D14" s="39">
        <v>12.5</v>
      </c>
      <c r="E14" s="39">
        <v>13</v>
      </c>
      <c r="F14" s="27"/>
      <c r="G14" s="40"/>
      <c r="H14" s="40"/>
      <c r="I14" s="40"/>
      <c r="J14" s="40"/>
      <c r="K14" s="40">
        <v>210</v>
      </c>
      <c r="L14" s="196">
        <f t="shared" si="0"/>
        <v>2.625</v>
      </c>
      <c r="M14" s="249"/>
      <c r="N14" s="196">
        <f t="shared" si="1"/>
        <v>0</v>
      </c>
      <c r="O14" s="203"/>
      <c r="P14" s="196">
        <f t="shared" si="2"/>
        <v>0</v>
      </c>
      <c r="Q14" s="203">
        <v>210</v>
      </c>
      <c r="R14" s="195">
        <f t="shared" si="3"/>
        <v>2.625</v>
      </c>
      <c r="S14" s="219"/>
      <c r="T14" s="82"/>
    </row>
    <row r="15" spans="1:20" s="28" customFormat="1" ht="15" customHeight="1">
      <c r="A15" s="80"/>
      <c r="B15" s="82"/>
      <c r="C15" s="27"/>
      <c r="D15" s="25"/>
      <c r="E15" s="25"/>
      <c r="F15" s="24" t="s">
        <v>161</v>
      </c>
      <c r="G15" s="53"/>
      <c r="H15" s="53"/>
      <c r="I15" s="53"/>
      <c r="J15" s="53"/>
      <c r="K15" s="53"/>
      <c r="L15" s="196"/>
      <c r="M15" s="252"/>
      <c r="N15" s="252"/>
      <c r="O15" s="252"/>
      <c r="P15" s="252"/>
      <c r="Q15" s="252"/>
      <c r="R15" s="252"/>
      <c r="S15" s="219"/>
      <c r="T15" s="82"/>
    </row>
    <row r="16" spans="1:20" s="28" customFormat="1" ht="15" customHeight="1">
      <c r="A16" s="80"/>
      <c r="B16" s="148" t="s">
        <v>78</v>
      </c>
      <c r="C16" s="145" t="s">
        <v>146</v>
      </c>
      <c r="D16" s="77">
        <v>53</v>
      </c>
      <c r="E16" s="77">
        <v>53</v>
      </c>
      <c r="F16" s="83"/>
      <c r="G16" s="83">
        <v>5.9</v>
      </c>
      <c r="H16" s="83">
        <v>1.65</v>
      </c>
      <c r="I16" s="83">
        <v>30.95</v>
      </c>
      <c r="J16" s="83">
        <v>167.5</v>
      </c>
      <c r="K16" s="83">
        <v>60</v>
      </c>
      <c r="L16" s="196">
        <f t="shared" si="0"/>
        <v>3.18</v>
      </c>
      <c r="M16" s="194"/>
      <c r="N16" s="196">
        <f>D16*M16/1000</f>
        <v>0</v>
      </c>
      <c r="O16" s="195"/>
      <c r="P16" s="196">
        <f>D16*O16/1000</f>
        <v>0</v>
      </c>
      <c r="Q16" s="195">
        <v>60</v>
      </c>
      <c r="R16" s="195">
        <f>D16*Q16/1000</f>
        <v>3.18</v>
      </c>
      <c r="S16" s="219"/>
      <c r="T16" s="82"/>
    </row>
    <row r="17" spans="1:20" s="38" customFormat="1" ht="15" customHeight="1">
      <c r="A17" s="116"/>
      <c r="B17" s="82"/>
      <c r="C17" s="77" t="s">
        <v>11</v>
      </c>
      <c r="D17" s="77">
        <v>5</v>
      </c>
      <c r="E17" s="77">
        <v>5</v>
      </c>
      <c r="F17" s="83"/>
      <c r="G17" s="83">
        <v>0.04</v>
      </c>
      <c r="H17" s="83">
        <v>3.6</v>
      </c>
      <c r="I17" s="83">
        <v>0.06</v>
      </c>
      <c r="J17" s="83">
        <v>33.049999999999997</v>
      </c>
      <c r="K17" s="83">
        <v>900</v>
      </c>
      <c r="L17" s="196">
        <f t="shared" si="0"/>
        <v>4.5</v>
      </c>
      <c r="M17" s="194">
        <v>900</v>
      </c>
      <c r="N17" s="196">
        <f>D17*M17/1000</f>
        <v>4.5</v>
      </c>
      <c r="O17" s="195"/>
      <c r="P17" s="196">
        <f>D17*O17/1000</f>
        <v>0</v>
      </c>
      <c r="Q17" s="195"/>
      <c r="R17" s="195">
        <f>D17*Q17/1000</f>
        <v>0</v>
      </c>
      <c r="S17" s="219"/>
      <c r="T17" s="82"/>
    </row>
    <row r="18" spans="1:20" s="28" customFormat="1" ht="15" customHeight="1">
      <c r="A18" s="352" t="s">
        <v>15</v>
      </c>
      <c r="B18" s="82"/>
      <c r="C18" s="77" t="s">
        <v>10</v>
      </c>
      <c r="D18" s="77">
        <v>1</v>
      </c>
      <c r="E18" s="77">
        <v>1</v>
      </c>
      <c r="F18" s="83"/>
      <c r="G18" s="83" t="s">
        <v>12</v>
      </c>
      <c r="H18" s="83" t="s">
        <v>12</v>
      </c>
      <c r="I18" s="83"/>
      <c r="J18" s="83"/>
      <c r="K18" s="83">
        <v>16</v>
      </c>
      <c r="L18" s="196">
        <f t="shared" si="0"/>
        <v>1.6E-2</v>
      </c>
      <c r="M18" s="194">
        <v>16</v>
      </c>
      <c r="N18" s="196">
        <f>D18*M18/1000</f>
        <v>1.6E-2</v>
      </c>
      <c r="O18" s="195"/>
      <c r="P18" s="196">
        <f>D18*O18/1000</f>
        <v>0</v>
      </c>
      <c r="Q18" s="195"/>
      <c r="R18" s="195">
        <f>D18*Q18/1000</f>
        <v>0</v>
      </c>
      <c r="S18" s="219"/>
      <c r="T18" s="82"/>
    </row>
    <row r="19" spans="1:20" s="28" customFormat="1" ht="15" customHeight="1">
      <c r="A19" s="353"/>
      <c r="B19" s="82"/>
      <c r="C19" s="77" t="s">
        <v>33</v>
      </c>
      <c r="D19" s="77"/>
      <c r="E19" s="77"/>
      <c r="F19" s="83">
        <v>180</v>
      </c>
      <c r="G19" s="34"/>
      <c r="H19" s="34"/>
      <c r="I19" s="34"/>
      <c r="J19" s="34"/>
      <c r="K19" s="34"/>
      <c r="L19" s="196"/>
      <c r="M19" s="209"/>
      <c r="N19" s="209"/>
      <c r="O19" s="209"/>
      <c r="P19" s="209"/>
      <c r="Q19" s="209"/>
      <c r="R19" s="209"/>
      <c r="S19" s="219"/>
      <c r="T19" s="82"/>
    </row>
    <row r="20" spans="1:20" s="61" customFormat="1" ht="25.5">
      <c r="A20" s="62"/>
      <c r="B20" s="148" t="s">
        <v>147</v>
      </c>
      <c r="C20" s="145" t="s">
        <v>148</v>
      </c>
      <c r="D20" s="77">
        <v>5</v>
      </c>
      <c r="E20" s="77">
        <v>5</v>
      </c>
      <c r="F20" s="85"/>
      <c r="G20" s="83"/>
      <c r="H20" s="83" t="s">
        <v>12</v>
      </c>
      <c r="I20" s="83" t="s">
        <v>12</v>
      </c>
      <c r="J20" s="83" t="s">
        <v>12</v>
      </c>
      <c r="K20" s="83">
        <v>500</v>
      </c>
      <c r="L20" s="196">
        <f t="shared" si="0"/>
        <v>2.5</v>
      </c>
      <c r="M20" s="194">
        <v>500</v>
      </c>
      <c r="N20" s="196">
        <f>D20*M20/1000</f>
        <v>2.5</v>
      </c>
      <c r="O20" s="195"/>
      <c r="P20" s="196">
        <f>D20*O20/1000</f>
        <v>0</v>
      </c>
      <c r="Q20" s="195"/>
      <c r="R20" s="195">
        <f>D20*Q20/1000</f>
        <v>0</v>
      </c>
      <c r="S20" s="219"/>
      <c r="T20" s="82"/>
    </row>
    <row r="21" spans="1:20" s="61" customFormat="1" ht="15">
      <c r="A21" s="62"/>
      <c r="B21" s="82"/>
      <c r="C21" s="77" t="s">
        <v>9</v>
      </c>
      <c r="D21" s="77">
        <v>20</v>
      </c>
      <c r="E21" s="77">
        <v>20</v>
      </c>
      <c r="F21" s="85"/>
      <c r="G21" s="83">
        <v>0</v>
      </c>
      <c r="H21" s="83" t="s">
        <v>12</v>
      </c>
      <c r="I21" s="83">
        <v>14.9</v>
      </c>
      <c r="J21" s="83">
        <v>56.8</v>
      </c>
      <c r="K21" s="83">
        <v>80</v>
      </c>
      <c r="L21" s="196">
        <f t="shared" si="0"/>
        <v>1.6</v>
      </c>
      <c r="M21" s="194">
        <v>80</v>
      </c>
      <c r="N21" s="196">
        <f>D21*M21/1000</f>
        <v>1.6</v>
      </c>
      <c r="O21" s="195"/>
      <c r="P21" s="196">
        <f>D21*O21/1000</f>
        <v>0</v>
      </c>
      <c r="Q21" s="195"/>
      <c r="R21" s="195">
        <f>D21*Q21/1000</f>
        <v>0</v>
      </c>
      <c r="S21" s="219"/>
      <c r="T21" s="82"/>
    </row>
    <row r="22" spans="1:20" s="28" customFormat="1" ht="15" customHeight="1">
      <c r="A22" s="117">
        <v>944</v>
      </c>
      <c r="B22" s="82"/>
      <c r="C22" s="77" t="s">
        <v>33</v>
      </c>
      <c r="D22" s="77"/>
      <c r="E22" s="77"/>
      <c r="F22" s="83">
        <v>200</v>
      </c>
      <c r="G22" s="34">
        <f>SUM(G20:G21)</f>
        <v>0</v>
      </c>
      <c r="H22" s="34"/>
      <c r="I22" s="34"/>
      <c r="J22" s="34"/>
      <c r="K22" s="34"/>
      <c r="L22" s="196">
        <f t="shared" si="0"/>
        <v>0</v>
      </c>
      <c r="M22" s="209"/>
      <c r="N22" s="209"/>
      <c r="O22" s="209"/>
      <c r="P22" s="209"/>
      <c r="Q22" s="209"/>
      <c r="R22" s="209"/>
      <c r="S22" s="219"/>
      <c r="T22" s="82"/>
    </row>
    <row r="23" spans="1:20" s="28" customFormat="1" ht="15" customHeight="1">
      <c r="A23" s="117"/>
      <c r="B23" s="148"/>
      <c r="C23" s="145" t="s">
        <v>26</v>
      </c>
      <c r="D23" s="145">
        <v>20</v>
      </c>
      <c r="E23" s="145">
        <v>20</v>
      </c>
      <c r="F23" s="141">
        <v>20</v>
      </c>
      <c r="G23" s="34">
        <v>6.96</v>
      </c>
      <c r="H23" s="34">
        <v>1.2</v>
      </c>
      <c r="I23" s="34">
        <v>46</v>
      </c>
      <c r="J23" s="34">
        <v>167.2</v>
      </c>
      <c r="K23" s="34">
        <v>76</v>
      </c>
      <c r="L23" s="196">
        <f t="shared" si="0"/>
        <v>1.52</v>
      </c>
      <c r="M23" s="209">
        <v>76</v>
      </c>
      <c r="N23" s="209">
        <v>1.52</v>
      </c>
      <c r="O23" s="209"/>
      <c r="P23" s="209"/>
      <c r="Q23" s="209"/>
      <c r="R23" s="209"/>
      <c r="S23" s="219"/>
      <c r="T23" s="148"/>
    </row>
    <row r="24" spans="1:20" s="28" customFormat="1" ht="15" customHeight="1">
      <c r="A24" s="117"/>
      <c r="B24" s="82" t="s">
        <v>36</v>
      </c>
      <c r="C24" s="77" t="s">
        <v>26</v>
      </c>
      <c r="D24" s="77">
        <v>30</v>
      </c>
      <c r="E24" s="77">
        <v>30</v>
      </c>
      <c r="F24" s="83">
        <v>30</v>
      </c>
      <c r="G24" s="77">
        <v>6.96</v>
      </c>
      <c r="H24" s="77">
        <v>1.2</v>
      </c>
      <c r="I24" s="77">
        <v>46</v>
      </c>
      <c r="J24" s="77">
        <v>167.2</v>
      </c>
      <c r="K24" s="83">
        <v>78</v>
      </c>
      <c r="L24" s="196">
        <f t="shared" si="0"/>
        <v>2.34</v>
      </c>
      <c r="M24" s="194">
        <v>78</v>
      </c>
      <c r="N24" s="196">
        <f>D24*M24/1000</f>
        <v>2.34</v>
      </c>
      <c r="O24" s="196"/>
      <c r="P24" s="196">
        <v>0</v>
      </c>
      <c r="Q24" s="196"/>
      <c r="R24" s="195">
        <v>0</v>
      </c>
      <c r="S24" s="219"/>
      <c r="T24" s="82"/>
    </row>
    <row r="25" spans="1:20" s="28" customFormat="1" ht="15" customHeight="1">
      <c r="A25" s="117"/>
      <c r="B25" s="82" t="s">
        <v>57</v>
      </c>
      <c r="C25" s="27"/>
      <c r="D25" s="25"/>
      <c r="E25" s="25"/>
      <c r="F25" s="24"/>
      <c r="G25" s="66"/>
      <c r="H25" s="66"/>
      <c r="I25" s="66"/>
      <c r="J25" s="66"/>
      <c r="K25" s="66"/>
      <c r="L25" s="253">
        <f>SUM(L5:L24)</f>
        <v>48.445000000000007</v>
      </c>
      <c r="M25" s="254"/>
      <c r="N25" s="253">
        <f>SUM(N5:N24)</f>
        <v>14.339999999999998</v>
      </c>
      <c r="O25" s="254"/>
      <c r="P25" s="253">
        <f>SUM(P5:P24)</f>
        <v>1.3</v>
      </c>
      <c r="Q25" s="254"/>
      <c r="R25" s="253">
        <f>SUM(R5:R24)</f>
        <v>32.805</v>
      </c>
      <c r="S25" s="219"/>
      <c r="T25" s="82"/>
    </row>
    <row r="26" spans="1:20" s="28" customFormat="1" ht="15" customHeight="1">
      <c r="A26" s="7"/>
      <c r="B26"/>
      <c r="C26"/>
      <c r="D26"/>
      <c r="E26"/>
      <c r="F26"/>
      <c r="G26"/>
      <c r="H26"/>
      <c r="I26"/>
      <c r="J26"/>
      <c r="K26"/>
      <c r="L26" s="225"/>
      <c r="M26" s="225"/>
      <c r="N26" s="225"/>
      <c r="O26" s="225"/>
      <c r="P26" s="225"/>
      <c r="Q26" s="225"/>
      <c r="R26" s="225"/>
      <c r="S26" s="225"/>
    </row>
    <row r="27" spans="1:20" s="38" customFormat="1" ht="15" customHeight="1">
      <c r="A27" s="65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</sheetData>
  <mergeCells count="16"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2"/>
  <sheetViews>
    <sheetView workbookViewId="0">
      <selection activeCell="D19" sqref="D19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0.14062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358" t="s">
        <v>34</v>
      </c>
      <c r="B1" s="331" t="s">
        <v>0</v>
      </c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50</v>
      </c>
      <c r="L1" s="331"/>
      <c r="M1" s="330" t="s">
        <v>51</v>
      </c>
      <c r="N1" s="330"/>
      <c r="O1" s="330"/>
      <c r="P1" s="330"/>
      <c r="Q1" s="330"/>
      <c r="R1" s="330"/>
      <c r="S1" s="113"/>
      <c r="T1" s="105"/>
    </row>
    <row r="2" spans="1:20" ht="56.25" customHeight="1">
      <c r="A2" s="358"/>
      <c r="B2" s="359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0" t="s">
        <v>52</v>
      </c>
      <c r="N2" s="330"/>
      <c r="O2" s="331" t="s">
        <v>53</v>
      </c>
      <c r="P2" s="331"/>
      <c r="Q2" s="331" t="s">
        <v>54</v>
      </c>
      <c r="R2" s="331"/>
      <c r="S2" s="112"/>
      <c r="T2" s="105"/>
    </row>
    <row r="3" spans="1:20" ht="69.75" customHeight="1">
      <c r="A3" s="358"/>
      <c r="B3" s="359"/>
      <c r="C3" s="331"/>
      <c r="D3" s="331"/>
      <c r="E3" s="331"/>
      <c r="F3" s="331"/>
      <c r="G3" s="331"/>
      <c r="H3" s="331"/>
      <c r="I3" s="331"/>
      <c r="J3" s="331"/>
      <c r="K3" s="112" t="s">
        <v>35</v>
      </c>
      <c r="L3" s="226" t="s">
        <v>55</v>
      </c>
      <c r="M3" s="227" t="s">
        <v>35</v>
      </c>
      <c r="N3" s="226" t="s">
        <v>55</v>
      </c>
      <c r="O3" s="227" t="s">
        <v>35</v>
      </c>
      <c r="P3" s="228" t="s">
        <v>55</v>
      </c>
      <c r="Q3" s="227" t="s">
        <v>35</v>
      </c>
      <c r="R3" s="226" t="s">
        <v>55</v>
      </c>
      <c r="S3" s="212"/>
      <c r="T3" s="103"/>
    </row>
    <row r="4" spans="1:20" ht="15">
      <c r="A4" s="87"/>
      <c r="B4" s="120" t="s">
        <v>97</v>
      </c>
      <c r="C4" s="77"/>
      <c r="D4" s="85"/>
      <c r="E4" s="85"/>
      <c r="F4" s="85"/>
      <c r="G4" s="85"/>
      <c r="H4" s="83"/>
      <c r="I4" s="85"/>
      <c r="J4" s="85"/>
      <c r="K4" s="31"/>
      <c r="L4" s="196"/>
      <c r="M4" s="196"/>
      <c r="N4" s="196"/>
      <c r="O4" s="195"/>
      <c r="P4" s="196"/>
      <c r="Q4" s="195"/>
      <c r="R4" s="195"/>
      <c r="S4" s="219"/>
      <c r="T4" s="82"/>
    </row>
    <row r="5" spans="1:20" ht="38.25">
      <c r="A5" s="310"/>
      <c r="B5" s="335" t="s">
        <v>149</v>
      </c>
      <c r="C5" s="168" t="s">
        <v>150</v>
      </c>
      <c r="D5" s="143">
        <v>63</v>
      </c>
      <c r="E5" s="143">
        <v>63</v>
      </c>
      <c r="F5" s="143"/>
      <c r="G5" s="143">
        <v>16.690000000000001</v>
      </c>
      <c r="H5" s="143">
        <v>12.9</v>
      </c>
      <c r="I5" s="143">
        <v>0</v>
      </c>
      <c r="J5" s="143">
        <v>165.5</v>
      </c>
      <c r="K5" s="141">
        <v>500</v>
      </c>
      <c r="L5" s="196">
        <f t="shared" ref="L5:L19" si="0">D5*K5/1000</f>
        <v>31.5</v>
      </c>
      <c r="M5" s="194"/>
      <c r="N5" s="196"/>
      <c r="O5" s="195"/>
      <c r="P5" s="196"/>
      <c r="Q5" s="195">
        <v>500</v>
      </c>
      <c r="R5" s="195">
        <f>D5*K5/1000</f>
        <v>31.5</v>
      </c>
      <c r="S5" s="210"/>
      <c r="T5" s="146"/>
    </row>
    <row r="6" spans="1:20" ht="38.25">
      <c r="A6" s="310"/>
      <c r="B6" s="336"/>
      <c r="C6" s="168" t="s">
        <v>14</v>
      </c>
      <c r="D6" s="143">
        <v>5</v>
      </c>
      <c r="E6" s="143">
        <v>5</v>
      </c>
      <c r="F6" s="143"/>
      <c r="G6" s="143">
        <v>1.95</v>
      </c>
      <c r="H6" s="143">
        <v>4.9000000000000004</v>
      </c>
      <c r="I6" s="143"/>
      <c r="J6" s="143">
        <v>8.82</v>
      </c>
      <c r="K6" s="141">
        <v>140</v>
      </c>
      <c r="L6" s="196">
        <f t="shared" si="0"/>
        <v>0.7</v>
      </c>
      <c r="M6" s="194"/>
      <c r="N6" s="196"/>
      <c r="O6" s="195"/>
      <c r="P6" s="196"/>
      <c r="Q6" s="195">
        <v>140</v>
      </c>
      <c r="R6" s="195">
        <f>D6*K6/1000</f>
        <v>0.7</v>
      </c>
      <c r="S6" s="210"/>
      <c r="T6" s="146"/>
    </row>
    <row r="7" spans="1:20" ht="25.5">
      <c r="A7" s="310"/>
      <c r="B7" s="336"/>
      <c r="C7" s="168" t="s">
        <v>30</v>
      </c>
      <c r="D7" s="143">
        <v>230</v>
      </c>
      <c r="E7" s="143">
        <v>200</v>
      </c>
      <c r="F7" s="143"/>
      <c r="G7" s="143">
        <v>92</v>
      </c>
      <c r="H7" s="143">
        <v>0.1</v>
      </c>
      <c r="I7" s="143">
        <v>6.4</v>
      </c>
      <c r="J7" s="143">
        <v>26.5</v>
      </c>
      <c r="K7" s="141">
        <v>25</v>
      </c>
      <c r="L7" s="196">
        <f t="shared" si="0"/>
        <v>5.75</v>
      </c>
      <c r="M7" s="194"/>
      <c r="N7" s="196"/>
      <c r="O7" s="195">
        <v>25</v>
      </c>
      <c r="P7" s="196">
        <v>5.75</v>
      </c>
      <c r="Q7" s="195"/>
      <c r="R7" s="195"/>
      <c r="S7" s="210"/>
      <c r="T7" s="146"/>
    </row>
    <row r="8" spans="1:20">
      <c r="A8" s="310"/>
      <c r="B8" s="336"/>
      <c r="C8" s="168" t="s">
        <v>60</v>
      </c>
      <c r="D8" s="143">
        <v>15</v>
      </c>
      <c r="E8" s="143">
        <v>10</v>
      </c>
      <c r="F8" s="143"/>
      <c r="G8" s="143">
        <v>0.15</v>
      </c>
      <c r="H8" s="143">
        <v>0.02</v>
      </c>
      <c r="I8" s="143">
        <v>0.35</v>
      </c>
      <c r="J8" s="143">
        <v>1.44</v>
      </c>
      <c r="K8" s="141">
        <v>30</v>
      </c>
      <c r="L8" s="196">
        <f t="shared" si="0"/>
        <v>0.45</v>
      </c>
      <c r="M8" s="194"/>
      <c r="N8" s="196"/>
      <c r="O8" s="195">
        <v>30</v>
      </c>
      <c r="P8" s="196">
        <v>0.45</v>
      </c>
      <c r="Q8" s="195"/>
      <c r="R8" s="195"/>
      <c r="S8" s="210"/>
      <c r="T8" s="146"/>
    </row>
    <row r="9" spans="1:20" ht="38.25">
      <c r="A9" s="310"/>
      <c r="B9" s="336"/>
      <c r="C9" s="77" t="s">
        <v>69</v>
      </c>
      <c r="D9" s="85">
        <v>11</v>
      </c>
      <c r="E9" s="85"/>
      <c r="F9" s="85"/>
      <c r="G9" s="85">
        <v>0.04</v>
      </c>
      <c r="H9" s="85">
        <v>3.63</v>
      </c>
      <c r="I9" s="85">
        <v>0.13</v>
      </c>
      <c r="J9" s="85">
        <v>33.049999999999997</v>
      </c>
      <c r="K9" s="83">
        <v>900</v>
      </c>
      <c r="L9" s="196">
        <f t="shared" si="0"/>
        <v>9.9</v>
      </c>
      <c r="M9" s="194"/>
      <c r="N9" s="196"/>
      <c r="O9" s="195"/>
      <c r="P9" s="196"/>
      <c r="Q9" s="195">
        <v>900</v>
      </c>
      <c r="R9" s="195">
        <f>D9*Q9/1000</f>
        <v>9.9</v>
      </c>
      <c r="S9" s="210"/>
      <c r="T9" s="33"/>
    </row>
    <row r="10" spans="1:20">
      <c r="A10" s="310"/>
      <c r="B10" s="336"/>
      <c r="C10" s="77" t="s">
        <v>10</v>
      </c>
      <c r="D10" s="85">
        <v>1</v>
      </c>
      <c r="E10" s="85">
        <v>1</v>
      </c>
      <c r="F10" s="85"/>
      <c r="G10" s="85" t="s">
        <v>12</v>
      </c>
      <c r="H10" s="85" t="s">
        <v>12</v>
      </c>
      <c r="I10" s="85" t="s">
        <v>12</v>
      </c>
      <c r="J10" s="85" t="s">
        <v>12</v>
      </c>
      <c r="K10" s="83">
        <v>16</v>
      </c>
      <c r="L10" s="196">
        <f t="shared" si="0"/>
        <v>1.6E-2</v>
      </c>
      <c r="M10" s="194">
        <v>16</v>
      </c>
      <c r="N10" s="196">
        <f t="shared" ref="N10:N17" si="1">D10*K10/1000</f>
        <v>1.6E-2</v>
      </c>
      <c r="O10" s="195"/>
      <c r="P10" s="196"/>
      <c r="Q10" s="195"/>
      <c r="R10" s="195"/>
      <c r="S10" s="219"/>
      <c r="T10" s="82"/>
    </row>
    <row r="11" spans="1:20">
      <c r="A11" s="310"/>
      <c r="B11" s="337"/>
      <c r="C11" s="77" t="s">
        <v>33</v>
      </c>
      <c r="D11" s="85"/>
      <c r="E11" s="85"/>
      <c r="F11" s="85">
        <v>250</v>
      </c>
      <c r="G11" s="35"/>
      <c r="H11" s="35"/>
      <c r="I11" s="35"/>
      <c r="J11" s="35"/>
      <c r="K11" s="35"/>
      <c r="L11" s="196"/>
      <c r="M11" s="206"/>
      <c r="N11" s="196"/>
      <c r="O11" s="206"/>
      <c r="P11" s="206"/>
      <c r="Q11" s="206"/>
      <c r="R11" s="206"/>
      <c r="S11" s="219"/>
      <c r="T11" s="82"/>
    </row>
    <row r="12" spans="1:20">
      <c r="A12" s="311" t="s">
        <v>19</v>
      </c>
      <c r="B12" s="332" t="s">
        <v>123</v>
      </c>
      <c r="C12" s="145" t="s">
        <v>109</v>
      </c>
      <c r="D12" s="77">
        <v>1</v>
      </c>
      <c r="E12" s="77"/>
      <c r="F12" s="83"/>
      <c r="G12" s="83">
        <v>1.02</v>
      </c>
      <c r="H12" s="83"/>
      <c r="I12" s="83">
        <v>21.76</v>
      </c>
      <c r="J12" s="83">
        <v>87.14</v>
      </c>
      <c r="K12" s="83">
        <v>688</v>
      </c>
      <c r="L12" s="196">
        <f t="shared" si="0"/>
        <v>0.68799999999999994</v>
      </c>
      <c r="M12" s="194">
        <v>688</v>
      </c>
      <c r="N12" s="196">
        <f t="shared" si="1"/>
        <v>0.68799999999999994</v>
      </c>
      <c r="O12" s="195"/>
      <c r="P12" s="196"/>
      <c r="Q12" s="195"/>
      <c r="R12" s="195"/>
      <c r="S12" s="219"/>
      <c r="T12" s="82"/>
    </row>
    <row r="13" spans="1:20">
      <c r="A13" s="311"/>
      <c r="B13" s="332"/>
      <c r="C13" s="77" t="s">
        <v>62</v>
      </c>
      <c r="D13" s="77">
        <v>15</v>
      </c>
      <c r="E13" s="77"/>
      <c r="F13" s="83"/>
      <c r="G13" s="83">
        <v>1.36</v>
      </c>
      <c r="H13" s="83"/>
      <c r="I13" s="83">
        <v>29.02</v>
      </c>
      <c r="J13" s="83">
        <v>116.19</v>
      </c>
      <c r="K13" s="83">
        <v>80</v>
      </c>
      <c r="L13" s="196">
        <f t="shared" si="0"/>
        <v>1.2</v>
      </c>
      <c r="M13" s="194">
        <v>80</v>
      </c>
      <c r="N13" s="196">
        <f t="shared" si="1"/>
        <v>1.2</v>
      </c>
      <c r="O13" s="195"/>
      <c r="P13" s="196"/>
      <c r="Q13" s="195"/>
      <c r="R13" s="195"/>
      <c r="S13" s="210"/>
      <c r="T13" s="33"/>
    </row>
    <row r="14" spans="1:20">
      <c r="A14" s="311"/>
      <c r="B14" s="332"/>
      <c r="C14" s="145" t="s">
        <v>124</v>
      </c>
      <c r="D14" s="77">
        <v>8</v>
      </c>
      <c r="E14" s="77"/>
      <c r="F14" s="83"/>
      <c r="G14" s="83"/>
      <c r="H14" s="83"/>
      <c r="I14" s="83"/>
      <c r="J14" s="83"/>
      <c r="K14" s="83">
        <v>170</v>
      </c>
      <c r="L14" s="196">
        <f t="shared" si="0"/>
        <v>1.36</v>
      </c>
      <c r="M14" s="194">
        <v>170</v>
      </c>
      <c r="N14" s="196">
        <f t="shared" si="1"/>
        <v>1.36</v>
      </c>
      <c r="O14" s="195"/>
      <c r="P14" s="196"/>
      <c r="Q14" s="195"/>
      <c r="R14" s="195"/>
      <c r="S14" s="210"/>
      <c r="T14" s="33"/>
    </row>
    <row r="15" spans="1:20">
      <c r="A15" s="311"/>
      <c r="B15" s="82"/>
      <c r="C15" s="85"/>
      <c r="D15" s="85"/>
      <c r="E15" s="85"/>
      <c r="F15" s="85">
        <v>200</v>
      </c>
      <c r="G15" s="154">
        <f>SUM(G12:G14)</f>
        <v>2.38</v>
      </c>
      <c r="H15" s="154">
        <f>SUM(H12:H14)</f>
        <v>0</v>
      </c>
      <c r="I15" s="154">
        <f>SUM(I12:I14)</f>
        <v>50.78</v>
      </c>
      <c r="J15" s="154">
        <f>SUM(J12:J14)</f>
        <v>203.32999999999998</v>
      </c>
      <c r="K15" s="154"/>
      <c r="L15" s="196">
        <f t="shared" si="0"/>
        <v>0</v>
      </c>
      <c r="M15" s="195"/>
      <c r="N15" s="196"/>
      <c r="O15" s="195"/>
      <c r="P15" s="195"/>
      <c r="Q15" s="195"/>
      <c r="R15" s="195"/>
      <c r="S15" s="210"/>
      <c r="T15" s="33"/>
    </row>
    <row r="16" spans="1:20">
      <c r="A16" s="156"/>
      <c r="B16" s="157" t="s">
        <v>26</v>
      </c>
      <c r="C16" s="154" t="s">
        <v>26</v>
      </c>
      <c r="D16" s="154">
        <v>20</v>
      </c>
      <c r="E16" s="154">
        <v>20</v>
      </c>
      <c r="F16" s="154">
        <v>20</v>
      </c>
      <c r="G16" s="154">
        <v>6.96</v>
      </c>
      <c r="H16" s="154">
        <v>1.2</v>
      </c>
      <c r="I16" s="154">
        <v>32.96</v>
      </c>
      <c r="J16" s="154">
        <v>181</v>
      </c>
      <c r="K16" s="154">
        <v>76</v>
      </c>
      <c r="L16" s="196">
        <f t="shared" si="0"/>
        <v>1.52</v>
      </c>
      <c r="M16" s="195">
        <v>76</v>
      </c>
      <c r="N16" s="196">
        <f t="shared" si="1"/>
        <v>1.52</v>
      </c>
      <c r="O16" s="195"/>
      <c r="P16" s="195"/>
      <c r="Q16" s="195"/>
      <c r="R16" s="195"/>
      <c r="S16" s="210"/>
      <c r="T16" s="158"/>
    </row>
    <row r="17" spans="1:20">
      <c r="A17" s="85"/>
      <c r="B17" s="82" t="s">
        <v>26</v>
      </c>
      <c r="C17" s="77" t="s">
        <v>26</v>
      </c>
      <c r="D17" s="77">
        <v>30</v>
      </c>
      <c r="E17" s="77">
        <v>30</v>
      </c>
      <c r="F17" s="83">
        <v>30</v>
      </c>
      <c r="G17" s="77">
        <v>6.96</v>
      </c>
      <c r="H17" s="77">
        <v>1.2</v>
      </c>
      <c r="I17" s="77">
        <v>32.96</v>
      </c>
      <c r="J17" s="77">
        <v>167.2</v>
      </c>
      <c r="K17" s="83">
        <v>78</v>
      </c>
      <c r="L17" s="196">
        <f t="shared" si="0"/>
        <v>2.34</v>
      </c>
      <c r="M17" s="194">
        <v>78</v>
      </c>
      <c r="N17" s="196">
        <f t="shared" si="1"/>
        <v>2.34</v>
      </c>
      <c r="O17" s="196"/>
      <c r="P17" s="196"/>
      <c r="Q17" s="196"/>
      <c r="R17" s="195"/>
      <c r="S17" s="219"/>
      <c r="T17" s="82"/>
    </row>
    <row r="18" spans="1:20" ht="27.75" customHeight="1">
      <c r="A18" s="85"/>
      <c r="B18" s="82" t="s">
        <v>81</v>
      </c>
      <c r="C18" s="77" t="s">
        <v>69</v>
      </c>
      <c r="D18" s="77">
        <v>10</v>
      </c>
      <c r="E18" s="77"/>
      <c r="F18" s="83"/>
      <c r="G18" s="77">
        <v>0.08</v>
      </c>
      <c r="H18" s="77">
        <v>7.25</v>
      </c>
      <c r="I18" s="77">
        <v>0.26</v>
      </c>
      <c r="J18" s="77">
        <v>66.099999999999994</v>
      </c>
      <c r="K18" s="83">
        <v>900</v>
      </c>
      <c r="L18" s="196">
        <f t="shared" si="0"/>
        <v>9</v>
      </c>
      <c r="M18" s="194"/>
      <c r="N18" s="196"/>
      <c r="O18" s="196"/>
      <c r="P18" s="196"/>
      <c r="Q18" s="196">
        <v>900</v>
      </c>
      <c r="R18" s="195">
        <f>D18*Q18/1000</f>
        <v>9</v>
      </c>
      <c r="S18" s="219"/>
      <c r="T18" s="82"/>
    </row>
    <row r="19" spans="1:20" ht="27.75" customHeight="1">
      <c r="A19" s="85"/>
      <c r="B19" s="82" t="s">
        <v>82</v>
      </c>
      <c r="C19" s="77" t="s">
        <v>83</v>
      </c>
      <c r="D19" s="77">
        <v>15</v>
      </c>
      <c r="E19" s="77"/>
      <c r="F19" s="83">
        <v>15</v>
      </c>
      <c r="G19" s="77">
        <v>2.2599999999999998</v>
      </c>
      <c r="H19" s="77">
        <v>2.57</v>
      </c>
      <c r="I19" s="77"/>
      <c r="J19" s="77">
        <v>33.79</v>
      </c>
      <c r="K19" s="83">
        <v>610</v>
      </c>
      <c r="L19" s="196">
        <f t="shared" si="0"/>
        <v>9.15</v>
      </c>
      <c r="M19" s="194"/>
      <c r="N19" s="196">
        <v>0</v>
      </c>
      <c r="O19" s="196"/>
      <c r="P19" s="196">
        <v>0</v>
      </c>
      <c r="Q19" s="196">
        <v>610</v>
      </c>
      <c r="R19" s="195">
        <f>D19*Q19/1000</f>
        <v>9.15</v>
      </c>
      <c r="S19" s="219"/>
      <c r="T19" s="82"/>
    </row>
    <row r="20" spans="1:20">
      <c r="A20" s="77"/>
      <c r="B20" s="82"/>
      <c r="C20" s="85" t="s">
        <v>33</v>
      </c>
      <c r="D20" s="85"/>
      <c r="E20" s="85"/>
      <c r="F20" s="85"/>
      <c r="G20" s="32"/>
      <c r="H20" s="32"/>
      <c r="I20" s="32"/>
      <c r="J20" s="32"/>
      <c r="K20" s="32"/>
      <c r="L20" s="255">
        <f>SUM(L5:L19)</f>
        <v>73.574000000000012</v>
      </c>
      <c r="M20" s="197"/>
      <c r="N20" s="255">
        <f>SUM(N5:N19)</f>
        <v>7.1240000000000006</v>
      </c>
      <c r="O20" s="197"/>
      <c r="P20" s="206">
        <f>SUM(P7:P19)</f>
        <v>6.2</v>
      </c>
      <c r="Q20" s="197"/>
      <c r="R20" s="256">
        <f>SUM(R5:R19)</f>
        <v>60.25</v>
      </c>
      <c r="S20" s="219"/>
      <c r="T20" s="82"/>
    </row>
    <row r="21" spans="1:20">
      <c r="A21" s="9"/>
      <c r="B21" s="9"/>
      <c r="C21" s="9"/>
      <c r="D21" s="9"/>
      <c r="E21" s="9"/>
      <c r="F21" s="9"/>
      <c r="G21" s="63"/>
      <c r="H21" s="63"/>
      <c r="I21" s="63"/>
      <c r="J21" s="63"/>
      <c r="K21" s="63"/>
      <c r="L21" s="234"/>
      <c r="M21" s="234"/>
      <c r="N21" s="234"/>
      <c r="O21" s="234"/>
      <c r="P21" s="234"/>
      <c r="Q21" s="234"/>
      <c r="R21" s="234"/>
      <c r="S21" s="219"/>
      <c r="T21" s="82"/>
    </row>
    <row r="22" spans="1:20">
      <c r="L22" s="225"/>
      <c r="M22" s="225"/>
      <c r="N22" s="225"/>
      <c r="O22" s="225"/>
      <c r="P22" s="225"/>
      <c r="Q22" s="225"/>
      <c r="R22" s="225"/>
      <c r="S22" s="257"/>
    </row>
  </sheetData>
  <mergeCells count="19">
    <mergeCell ref="M1:R1"/>
    <mergeCell ref="M2:N2"/>
    <mergeCell ref="O2:P2"/>
    <mergeCell ref="Q2:R2"/>
    <mergeCell ref="A5:A11"/>
    <mergeCell ref="F1:F3"/>
    <mergeCell ref="G1:G3"/>
    <mergeCell ref="B1:B3"/>
    <mergeCell ref="J1:J3"/>
    <mergeCell ref="K1:L2"/>
    <mergeCell ref="B5:B11"/>
    <mergeCell ref="A12:A15"/>
    <mergeCell ref="B12:B14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U28"/>
  <sheetViews>
    <sheetView tabSelected="1" workbookViewId="0">
      <selection activeCell="E5" sqref="E5"/>
    </sheetView>
  </sheetViews>
  <sheetFormatPr defaultRowHeight="12.75"/>
  <cols>
    <col min="1" max="1" width="6.85546875" style="9" customWidth="1"/>
    <col min="2" max="2" width="15.7109375" style="9" customWidth="1"/>
    <col min="3" max="3" width="16.42578125" style="9" customWidth="1"/>
    <col min="4" max="4" width="5.7109375" style="9" customWidth="1"/>
    <col min="5" max="5" width="4.5703125" style="9" customWidth="1"/>
    <col min="6" max="6" width="6" style="9" customWidth="1"/>
    <col min="7" max="7" width="7.28515625" style="9" customWidth="1"/>
    <col min="8" max="8" width="6.42578125" style="9" customWidth="1"/>
    <col min="9" max="9" width="5.42578125" style="9" customWidth="1"/>
    <col min="10" max="10" width="6.140625" style="9" customWidth="1"/>
    <col min="11" max="11" width="5.85546875" style="9" customWidth="1"/>
    <col min="12" max="12" width="8.85546875" style="9" customWidth="1"/>
    <col min="13" max="13" width="7.28515625" style="9" customWidth="1"/>
    <col min="14" max="14" width="8.28515625" style="68" customWidth="1"/>
    <col min="15" max="15" width="5.7109375" style="9" customWidth="1"/>
    <col min="16" max="16" width="8.140625" style="68" customWidth="1"/>
    <col min="17" max="17" width="6.5703125" style="9" customWidth="1"/>
    <col min="18" max="18" width="9.85546875" style="68" customWidth="1"/>
    <col min="19" max="19" width="8.140625" style="9" customWidth="1"/>
    <col min="20" max="20" width="7.5703125" style="9" customWidth="1"/>
    <col min="21" max="16384" width="9.140625" style="9"/>
  </cols>
  <sheetData>
    <row r="2" spans="1:20" s="11" customFormat="1" ht="15" customHeight="1">
      <c r="A2" s="358" t="s">
        <v>34</v>
      </c>
      <c r="B2" s="12" t="s">
        <v>0</v>
      </c>
      <c r="C2" s="358" t="s">
        <v>1</v>
      </c>
      <c r="D2" s="358" t="s">
        <v>2</v>
      </c>
      <c r="E2" s="358" t="s">
        <v>3</v>
      </c>
      <c r="F2" s="358" t="s">
        <v>4</v>
      </c>
      <c r="G2" s="358" t="s">
        <v>5</v>
      </c>
      <c r="H2" s="358" t="s">
        <v>6</v>
      </c>
      <c r="I2" s="358" t="s">
        <v>7</v>
      </c>
      <c r="J2" s="358" t="s">
        <v>8</v>
      </c>
      <c r="K2" s="358" t="s">
        <v>50</v>
      </c>
      <c r="L2" s="358"/>
      <c r="M2" s="362" t="s">
        <v>51</v>
      </c>
      <c r="N2" s="362"/>
      <c r="O2" s="362"/>
      <c r="P2" s="362"/>
      <c r="Q2" s="362"/>
      <c r="R2" s="362"/>
      <c r="S2" s="88"/>
      <c r="T2" s="88"/>
    </row>
    <row r="3" spans="1:20" s="11" customFormat="1" ht="65.25" customHeight="1">
      <c r="A3" s="358"/>
      <c r="B3" s="12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63" t="s">
        <v>52</v>
      </c>
      <c r="N3" s="363"/>
      <c r="O3" s="358" t="s">
        <v>53</v>
      </c>
      <c r="P3" s="358"/>
      <c r="Q3" s="358" t="s">
        <v>54</v>
      </c>
      <c r="R3" s="358"/>
      <c r="S3" s="82"/>
      <c r="T3" s="82"/>
    </row>
    <row r="4" spans="1:20" s="11" customFormat="1" ht="42" customHeight="1">
      <c r="A4" s="358"/>
      <c r="B4" s="12" t="s">
        <v>98</v>
      </c>
      <c r="C4" s="358"/>
      <c r="D4" s="358"/>
      <c r="E4" s="358"/>
      <c r="F4" s="358"/>
      <c r="G4" s="358"/>
      <c r="H4" s="358"/>
      <c r="I4" s="358"/>
      <c r="J4" s="358"/>
      <c r="K4" s="87" t="s">
        <v>35</v>
      </c>
      <c r="L4" s="258" t="s">
        <v>55</v>
      </c>
      <c r="M4" s="259" t="s">
        <v>35</v>
      </c>
      <c r="N4" s="258" t="s">
        <v>55</v>
      </c>
      <c r="O4" s="259" t="s">
        <v>35</v>
      </c>
      <c r="P4" s="260" t="s">
        <v>55</v>
      </c>
      <c r="Q4" s="259" t="s">
        <v>35</v>
      </c>
      <c r="R4" s="258" t="s">
        <v>55</v>
      </c>
      <c r="S4" s="219"/>
      <c r="T4" s="219"/>
    </row>
    <row r="5" spans="1:20" s="11" customFormat="1" ht="30.75" customHeight="1">
      <c r="A5" s="159" t="s">
        <v>151</v>
      </c>
      <c r="B5" s="361" t="s">
        <v>152</v>
      </c>
      <c r="C5" s="10" t="s">
        <v>48</v>
      </c>
      <c r="D5" s="159">
        <v>30</v>
      </c>
      <c r="E5" s="159">
        <v>30</v>
      </c>
      <c r="F5" s="87"/>
      <c r="G5" s="87">
        <v>3.36</v>
      </c>
      <c r="H5" s="87">
        <v>0.56999999999999995</v>
      </c>
      <c r="I5" s="87">
        <v>30.36</v>
      </c>
      <c r="J5" s="87">
        <v>156.80000000000001</v>
      </c>
      <c r="K5" s="87">
        <v>90</v>
      </c>
      <c r="L5" s="260">
        <f>D5*K5/1000</f>
        <v>2.7</v>
      </c>
      <c r="M5" s="259">
        <v>90</v>
      </c>
      <c r="N5" s="260">
        <v>2.16</v>
      </c>
      <c r="O5" s="258"/>
      <c r="P5" s="260"/>
      <c r="Q5" s="258"/>
      <c r="R5" s="258"/>
      <c r="S5" s="261"/>
      <c r="T5" s="261"/>
    </row>
    <row r="6" spans="1:20" s="11" customFormat="1" ht="24" customHeight="1">
      <c r="A6" s="87"/>
      <c r="B6" s="361"/>
      <c r="C6" s="10" t="s">
        <v>153</v>
      </c>
      <c r="D6" s="169">
        <v>25</v>
      </c>
      <c r="E6" s="169">
        <v>25</v>
      </c>
      <c r="F6" s="87"/>
      <c r="G6" s="87">
        <v>6.76</v>
      </c>
      <c r="H6" s="87">
        <v>3.75</v>
      </c>
      <c r="I6" s="87">
        <v>0.81</v>
      </c>
      <c r="J6" s="87">
        <v>64.400000000000006</v>
      </c>
      <c r="K6" s="87">
        <v>322</v>
      </c>
      <c r="L6" s="260">
        <f t="shared" ref="L6:L16" si="0">D6*K6/1000</f>
        <v>8.0500000000000007</v>
      </c>
      <c r="M6" s="259"/>
      <c r="N6" s="260"/>
      <c r="O6" s="258"/>
      <c r="P6" s="260"/>
      <c r="Q6" s="258">
        <v>322</v>
      </c>
      <c r="R6" s="258">
        <f>D6*K6/1000</f>
        <v>8.0500000000000007</v>
      </c>
      <c r="S6" s="261"/>
      <c r="T6" s="261"/>
    </row>
    <row r="7" spans="1:20" s="11" customFormat="1" ht="15.75" customHeight="1">
      <c r="A7" s="87"/>
      <c r="B7" s="12"/>
      <c r="C7" s="10" t="s">
        <v>23</v>
      </c>
      <c r="D7" s="10">
        <v>0.2</v>
      </c>
      <c r="E7" s="10">
        <v>0.2</v>
      </c>
      <c r="F7" s="87"/>
      <c r="G7" s="87">
        <v>1.27</v>
      </c>
      <c r="H7" s="87">
        <v>1.1499999999999999</v>
      </c>
      <c r="I7" s="87">
        <v>7.0000000000000007E-2</v>
      </c>
      <c r="J7" s="87">
        <v>15.7</v>
      </c>
      <c r="K7" s="87">
        <v>10</v>
      </c>
      <c r="L7" s="260">
        <f t="shared" si="0"/>
        <v>2E-3</v>
      </c>
      <c r="M7" s="259"/>
      <c r="N7" s="260"/>
      <c r="O7" s="258"/>
      <c r="P7" s="260"/>
      <c r="Q7" s="258">
        <v>10</v>
      </c>
      <c r="R7" s="258">
        <f t="shared" ref="R7:R16" si="1">D7*K7/1000</f>
        <v>2E-3</v>
      </c>
      <c r="S7" s="262"/>
      <c r="T7" s="262"/>
    </row>
    <row r="8" spans="1:20" s="11" customFormat="1" ht="15.75" customHeight="1">
      <c r="A8" s="87"/>
      <c r="B8" s="12"/>
      <c r="C8" s="10" t="s">
        <v>9</v>
      </c>
      <c r="D8" s="10">
        <v>7.5</v>
      </c>
      <c r="E8" s="10">
        <v>7.5</v>
      </c>
      <c r="F8" s="87"/>
      <c r="G8" s="87"/>
      <c r="H8" s="87"/>
      <c r="I8" s="87">
        <v>14.97</v>
      </c>
      <c r="J8" s="87">
        <v>56.85</v>
      </c>
      <c r="K8" s="87">
        <v>80</v>
      </c>
      <c r="L8" s="260">
        <f t="shared" si="0"/>
        <v>0.6</v>
      </c>
      <c r="M8" s="259">
        <v>80</v>
      </c>
      <c r="N8" s="260">
        <v>0.6</v>
      </c>
      <c r="O8" s="258"/>
      <c r="P8" s="260"/>
      <c r="Q8" s="258"/>
      <c r="R8" s="258"/>
      <c r="S8" s="262"/>
      <c r="T8" s="262"/>
    </row>
    <row r="9" spans="1:20" s="11" customFormat="1" ht="15.75" customHeight="1">
      <c r="A9" s="87"/>
      <c r="B9" s="12"/>
      <c r="C9" s="10" t="s">
        <v>38</v>
      </c>
      <c r="D9" s="10">
        <v>10</v>
      </c>
      <c r="E9" s="10">
        <v>10</v>
      </c>
      <c r="F9" s="87"/>
      <c r="G9" s="87">
        <v>0.04</v>
      </c>
      <c r="H9" s="87">
        <v>3.63</v>
      </c>
      <c r="I9" s="87">
        <v>0.28000000000000003</v>
      </c>
      <c r="J9" s="87">
        <v>33.049999999999997</v>
      </c>
      <c r="K9" s="87">
        <v>900</v>
      </c>
      <c r="L9" s="260">
        <f t="shared" si="0"/>
        <v>9</v>
      </c>
      <c r="M9" s="259"/>
      <c r="N9" s="260"/>
      <c r="O9" s="260"/>
      <c r="P9" s="260"/>
      <c r="Q9" s="260">
        <v>900</v>
      </c>
      <c r="R9" s="258">
        <f t="shared" si="1"/>
        <v>9</v>
      </c>
      <c r="S9" s="262"/>
      <c r="T9" s="262"/>
    </row>
    <row r="10" spans="1:20" s="11" customFormat="1" ht="15.75" customHeight="1">
      <c r="A10" s="87"/>
      <c r="B10" s="12"/>
      <c r="C10" s="160" t="s">
        <v>72</v>
      </c>
      <c r="D10" s="88">
        <v>5</v>
      </c>
      <c r="E10" s="88">
        <v>5</v>
      </c>
      <c r="F10" s="88"/>
      <c r="G10" s="159">
        <v>0.14000000000000001</v>
      </c>
      <c r="H10" s="159">
        <v>1</v>
      </c>
      <c r="I10" s="159">
        <v>0.16</v>
      </c>
      <c r="J10" s="159">
        <v>10.3</v>
      </c>
      <c r="K10" s="159">
        <v>210</v>
      </c>
      <c r="L10" s="260">
        <f t="shared" si="0"/>
        <v>1.05</v>
      </c>
      <c r="M10" s="263"/>
      <c r="N10" s="263"/>
      <c r="O10" s="263"/>
      <c r="P10" s="263"/>
      <c r="Q10" s="263">
        <v>210</v>
      </c>
      <c r="R10" s="258">
        <f t="shared" si="1"/>
        <v>1.05</v>
      </c>
      <c r="S10" s="262"/>
      <c r="T10" s="262"/>
    </row>
    <row r="11" spans="1:20" ht="15">
      <c r="F11" s="9">
        <v>220</v>
      </c>
      <c r="L11" s="260"/>
      <c r="M11" s="235"/>
      <c r="N11" s="235"/>
      <c r="O11" s="235"/>
      <c r="P11" s="235"/>
      <c r="Q11" s="235"/>
      <c r="R11" s="258"/>
      <c r="S11" s="235"/>
      <c r="T11" s="235"/>
    </row>
    <row r="12" spans="1:20" ht="22.5" customHeight="1">
      <c r="A12" s="55" t="s">
        <v>154</v>
      </c>
      <c r="B12" s="56" t="s">
        <v>21</v>
      </c>
      <c r="C12" s="56" t="s">
        <v>109</v>
      </c>
      <c r="D12" s="57">
        <v>1</v>
      </c>
      <c r="E12" s="57">
        <v>1</v>
      </c>
      <c r="F12" s="57"/>
      <c r="G12" s="58"/>
      <c r="H12" s="58"/>
      <c r="I12" s="58"/>
      <c r="J12" s="58"/>
      <c r="K12" s="58">
        <v>688</v>
      </c>
      <c r="L12" s="260">
        <f t="shared" si="0"/>
        <v>0.68799999999999994</v>
      </c>
      <c r="M12" s="235"/>
      <c r="N12" s="235"/>
      <c r="O12" s="235"/>
      <c r="P12" s="235"/>
      <c r="Q12" s="235">
        <v>688</v>
      </c>
      <c r="R12" s="258">
        <f t="shared" si="1"/>
        <v>0.68799999999999994</v>
      </c>
      <c r="S12" s="264"/>
      <c r="T12" s="264"/>
    </row>
    <row r="13" spans="1:20" ht="30" customHeight="1">
      <c r="A13" s="55"/>
      <c r="B13" s="69"/>
      <c r="C13" s="56" t="s">
        <v>9</v>
      </c>
      <c r="D13" s="57">
        <v>15</v>
      </c>
      <c r="E13" s="57">
        <v>15</v>
      </c>
      <c r="F13" s="57"/>
      <c r="G13" s="58"/>
      <c r="H13" s="58"/>
      <c r="I13" s="58"/>
      <c r="J13" s="58"/>
      <c r="K13" s="58">
        <v>80</v>
      </c>
      <c r="L13" s="260">
        <f t="shared" si="0"/>
        <v>1.2</v>
      </c>
      <c r="M13" s="235"/>
      <c r="N13" s="235"/>
      <c r="O13" s="235"/>
      <c r="P13" s="235"/>
      <c r="Q13" s="235">
        <v>80</v>
      </c>
      <c r="R13" s="258">
        <f t="shared" si="1"/>
        <v>1.2</v>
      </c>
      <c r="S13" s="264"/>
      <c r="T13" s="264"/>
    </row>
    <row r="14" spans="1:20" ht="21" customHeight="1">
      <c r="A14" s="55"/>
      <c r="B14" s="64"/>
      <c r="C14" s="56"/>
      <c r="D14" s="57"/>
      <c r="E14" s="57"/>
      <c r="F14" s="57">
        <v>200</v>
      </c>
      <c r="G14" s="58"/>
      <c r="H14" s="58"/>
      <c r="I14" s="58"/>
      <c r="J14" s="58"/>
      <c r="K14" s="58"/>
      <c r="L14" s="260"/>
      <c r="M14" s="235"/>
      <c r="N14" s="235"/>
      <c r="O14" s="235"/>
      <c r="P14" s="235"/>
      <c r="Q14" s="235"/>
      <c r="R14" s="258"/>
      <c r="S14" s="265"/>
      <c r="T14" s="265"/>
    </row>
    <row r="15" spans="1:20" ht="21" customHeight="1">
      <c r="A15" s="55"/>
      <c r="B15" s="170" t="s">
        <v>26</v>
      </c>
      <c r="C15" s="56" t="s">
        <v>26</v>
      </c>
      <c r="D15" s="57">
        <v>30</v>
      </c>
      <c r="E15" s="57">
        <v>30</v>
      </c>
      <c r="F15" s="57"/>
      <c r="G15" s="58">
        <v>6.96</v>
      </c>
      <c r="H15" s="58">
        <v>1.2</v>
      </c>
      <c r="I15" s="58">
        <v>32.96</v>
      </c>
      <c r="J15" s="58">
        <v>181</v>
      </c>
      <c r="K15" s="58">
        <v>78</v>
      </c>
      <c r="L15" s="260">
        <f t="shared" si="0"/>
        <v>2.34</v>
      </c>
      <c r="M15" s="235"/>
      <c r="N15" s="235"/>
      <c r="O15" s="235"/>
      <c r="P15" s="235"/>
      <c r="Q15" s="235">
        <v>78</v>
      </c>
      <c r="R15" s="258">
        <f t="shared" si="1"/>
        <v>2.34</v>
      </c>
      <c r="S15" s="265"/>
      <c r="T15" s="265"/>
    </row>
    <row r="16" spans="1:20" ht="18" customHeight="1">
      <c r="A16" s="55"/>
      <c r="B16" s="64"/>
      <c r="C16" s="56" t="s">
        <v>26</v>
      </c>
      <c r="D16" s="57">
        <v>20</v>
      </c>
      <c r="E16" s="57">
        <v>20</v>
      </c>
      <c r="F16" s="57"/>
      <c r="G16" s="58">
        <v>6.96</v>
      </c>
      <c r="H16" s="58">
        <v>1.2</v>
      </c>
      <c r="I16" s="58">
        <v>32.96</v>
      </c>
      <c r="J16" s="58">
        <v>181</v>
      </c>
      <c r="K16" s="58">
        <v>76</v>
      </c>
      <c r="L16" s="260">
        <f t="shared" si="0"/>
        <v>1.52</v>
      </c>
      <c r="M16" s="235"/>
      <c r="N16" s="235">
        <v>0</v>
      </c>
      <c r="O16" s="235"/>
      <c r="P16" s="235"/>
      <c r="Q16" s="235">
        <v>76</v>
      </c>
      <c r="R16" s="258">
        <f t="shared" si="1"/>
        <v>1.52</v>
      </c>
      <c r="S16" s="265"/>
      <c r="T16" s="265"/>
    </row>
    <row r="17" spans="1:21" ht="21" customHeight="1">
      <c r="A17" s="55"/>
      <c r="B17" s="64"/>
      <c r="C17" s="56"/>
      <c r="D17" s="57"/>
      <c r="E17" s="57"/>
      <c r="F17" s="57"/>
      <c r="G17" s="58"/>
      <c r="H17" s="58"/>
      <c r="I17" s="58"/>
      <c r="J17" s="58"/>
      <c r="K17" s="58"/>
      <c r="L17" s="234">
        <f>SUM(L5:L16)</f>
        <v>27.15</v>
      </c>
      <c r="M17" s="266"/>
      <c r="N17" s="234">
        <f>SUM(N5:N16)</f>
        <v>2.7600000000000002</v>
      </c>
      <c r="O17" s="266"/>
      <c r="P17" s="266"/>
      <c r="Q17" s="266"/>
      <c r="R17" s="266">
        <f>SUM(R6:R16)</f>
        <v>23.849999999999998</v>
      </c>
      <c r="S17" s="265"/>
      <c r="T17" s="265"/>
    </row>
    <row r="18" spans="1:21" ht="15.75" customHeight="1">
      <c r="A18" s="55"/>
      <c r="B18" s="64"/>
      <c r="C18" s="56"/>
      <c r="D18" s="57"/>
      <c r="E18" s="57"/>
      <c r="F18" s="57"/>
      <c r="G18" s="58"/>
      <c r="H18" s="58"/>
      <c r="I18" s="58"/>
      <c r="J18" s="58"/>
      <c r="K18" s="58"/>
      <c r="L18" s="235"/>
      <c r="M18" s="235"/>
      <c r="N18" s="235"/>
      <c r="O18" s="235"/>
      <c r="P18" s="235"/>
      <c r="Q18" s="235"/>
      <c r="R18" s="235"/>
      <c r="S18" s="265"/>
      <c r="T18" s="265"/>
    </row>
    <row r="19" spans="1:21" ht="15" customHeight="1">
      <c r="A19" s="55"/>
      <c r="B19" s="64"/>
      <c r="C19" s="56"/>
      <c r="D19" s="57"/>
      <c r="E19" s="57"/>
      <c r="F19" s="57"/>
      <c r="G19" s="58"/>
      <c r="H19" s="58"/>
      <c r="I19" s="58"/>
      <c r="J19" s="58"/>
      <c r="K19" s="58"/>
      <c r="L19" s="235"/>
      <c r="M19" s="235"/>
      <c r="N19" s="235"/>
      <c r="O19" s="235"/>
      <c r="P19" s="235"/>
      <c r="Q19" s="235"/>
      <c r="R19" s="235"/>
      <c r="S19" s="265"/>
      <c r="T19" s="265"/>
    </row>
    <row r="20" spans="1:21" ht="21" customHeight="1">
      <c r="A20" s="55"/>
      <c r="B20" s="64"/>
      <c r="C20" s="56"/>
      <c r="D20" s="57"/>
      <c r="E20" s="57"/>
      <c r="F20" s="57"/>
      <c r="G20" s="59"/>
      <c r="H20" s="59"/>
      <c r="I20" s="59"/>
      <c r="J20" s="59"/>
      <c r="K20" s="59"/>
      <c r="L20" s="237"/>
      <c r="M20" s="237"/>
      <c r="N20" s="237"/>
      <c r="O20" s="237"/>
      <c r="P20" s="237"/>
      <c r="Q20" s="237"/>
      <c r="R20" s="237"/>
      <c r="S20" s="265"/>
      <c r="T20" s="265"/>
    </row>
    <row r="21" spans="1:21" ht="13.5">
      <c r="A21" s="3"/>
      <c r="B21" s="360"/>
      <c r="C21" s="89"/>
      <c r="D21" s="89"/>
      <c r="E21" s="89"/>
      <c r="F21" s="67"/>
      <c r="G21" s="89"/>
      <c r="H21" s="14"/>
      <c r="I21" s="14"/>
      <c r="J21" s="14"/>
      <c r="K21" s="15"/>
      <c r="L21" s="235"/>
      <c r="M21" s="267"/>
      <c r="N21" s="235"/>
      <c r="O21" s="235"/>
      <c r="P21" s="235"/>
      <c r="Q21" s="235"/>
      <c r="R21" s="235"/>
      <c r="S21" s="268"/>
      <c r="T21" s="268"/>
    </row>
    <row r="22" spans="1:21" ht="13.5">
      <c r="A22" s="3"/>
      <c r="B22" s="360"/>
      <c r="C22" s="89"/>
      <c r="D22" s="89"/>
      <c r="E22" s="89"/>
      <c r="F22" s="67"/>
      <c r="G22" s="89"/>
      <c r="H22" s="14"/>
      <c r="I22" s="14"/>
      <c r="J22" s="14"/>
      <c r="K22" s="15"/>
      <c r="L22" s="235"/>
      <c r="M22" s="267"/>
      <c r="N22" s="235"/>
      <c r="O22" s="235"/>
      <c r="P22" s="235"/>
      <c r="Q22" s="235"/>
      <c r="R22" s="235"/>
      <c r="S22" s="268"/>
      <c r="T22" s="268"/>
      <c r="U22" s="129"/>
    </row>
    <row r="23" spans="1:21">
      <c r="L23" s="235"/>
      <c r="M23" s="235"/>
      <c r="N23" s="235"/>
      <c r="O23" s="235"/>
      <c r="P23" s="235"/>
      <c r="Q23" s="235"/>
      <c r="R23" s="235"/>
      <c r="S23" s="235"/>
      <c r="T23" s="235"/>
    </row>
    <row r="24" spans="1:21">
      <c r="B24" s="9" t="s">
        <v>99</v>
      </c>
      <c r="C24" s="127"/>
      <c r="G24" s="17"/>
      <c r="H24" s="17"/>
      <c r="I24" s="17"/>
      <c r="J24" s="17"/>
      <c r="K24" s="17"/>
      <c r="L24" s="269"/>
      <c r="M24" s="269"/>
      <c r="N24" s="269"/>
      <c r="O24" s="269"/>
      <c r="P24" s="269"/>
      <c r="Q24" s="269"/>
      <c r="R24" s="269"/>
      <c r="S24" s="269"/>
      <c r="T24" s="235"/>
    </row>
    <row r="25" spans="1:21" ht="15">
      <c r="B25" s="9" t="s">
        <v>100</v>
      </c>
      <c r="F25" s="235"/>
      <c r="G25" s="271"/>
      <c r="H25" s="271"/>
      <c r="I25" s="271"/>
      <c r="J25" s="271"/>
      <c r="K25" s="271"/>
      <c r="L25" s="270">
        <v>670.67</v>
      </c>
      <c r="M25" s="270"/>
      <c r="N25" s="270">
        <v>145.88999999999999</v>
      </c>
      <c r="O25" s="270"/>
      <c r="P25" s="270">
        <v>29.52</v>
      </c>
      <c r="Q25" s="270"/>
      <c r="R25" s="270">
        <v>494.11</v>
      </c>
      <c r="S25" s="270"/>
      <c r="T25" s="235"/>
    </row>
    <row r="26" spans="1:21">
      <c r="L26" s="235">
        <v>55.89</v>
      </c>
      <c r="M26" s="235"/>
      <c r="N26" s="235">
        <v>12.16</v>
      </c>
      <c r="O26" s="235"/>
      <c r="P26" s="235"/>
      <c r="Q26" s="235"/>
      <c r="R26" s="235">
        <v>41.17</v>
      </c>
      <c r="S26" s="235"/>
      <c r="T26" s="235"/>
    </row>
    <row r="27" spans="1:21">
      <c r="L27" s="235"/>
      <c r="M27" s="235"/>
      <c r="N27" s="235"/>
      <c r="O27" s="235"/>
      <c r="P27" s="235"/>
      <c r="Q27" s="235"/>
      <c r="R27" s="235"/>
      <c r="S27" s="235"/>
      <c r="T27" s="235"/>
    </row>
    <row r="28" spans="1:21">
      <c r="L28" s="235"/>
      <c r="M28" s="235"/>
      <c r="N28" s="235"/>
      <c r="O28" s="235"/>
      <c r="P28" s="235"/>
      <c r="Q28" s="235"/>
      <c r="R28" s="235"/>
      <c r="S28" s="235"/>
      <c r="T28" s="235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>
      <pane xSplit="1" topLeftCell="B1" activePane="topRight" state="frozen"/>
      <selection pane="topRight" activeCell="F17" sqref="F17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316" t="s">
        <v>34</v>
      </c>
      <c r="B1" s="82" t="s">
        <v>0</v>
      </c>
      <c r="C1" s="302" t="s">
        <v>1</v>
      </c>
      <c r="D1" s="305" t="s">
        <v>2</v>
      </c>
      <c r="E1" s="305" t="s">
        <v>3</v>
      </c>
      <c r="F1" s="305" t="s">
        <v>4</v>
      </c>
      <c r="G1" s="305" t="s">
        <v>5</v>
      </c>
      <c r="H1" s="305" t="s">
        <v>6</v>
      </c>
      <c r="I1" s="305" t="s">
        <v>7</v>
      </c>
      <c r="J1" s="305" t="s">
        <v>8</v>
      </c>
      <c r="K1" s="312" t="s">
        <v>50</v>
      </c>
      <c r="L1" s="313"/>
      <c r="M1" s="307" t="s">
        <v>51</v>
      </c>
      <c r="N1" s="307"/>
      <c r="O1" s="307"/>
      <c r="P1" s="307"/>
      <c r="Q1" s="307"/>
      <c r="R1" s="307"/>
      <c r="S1" s="9"/>
      <c r="T1" s="9"/>
    </row>
    <row r="2" spans="1:20" ht="39" customHeight="1">
      <c r="A2" s="316"/>
      <c r="B2" s="120" t="s">
        <v>89</v>
      </c>
      <c r="C2" s="303"/>
      <c r="D2" s="305"/>
      <c r="E2" s="305"/>
      <c r="F2" s="305"/>
      <c r="G2" s="305"/>
      <c r="H2" s="305"/>
      <c r="I2" s="305"/>
      <c r="J2" s="305"/>
      <c r="K2" s="314"/>
      <c r="L2" s="315"/>
      <c r="M2" s="308" t="s">
        <v>52</v>
      </c>
      <c r="N2" s="308"/>
      <c r="O2" s="309" t="s">
        <v>53</v>
      </c>
      <c r="P2" s="309"/>
      <c r="Q2" s="309" t="s">
        <v>54</v>
      </c>
      <c r="R2" s="309"/>
      <c r="S2" s="82"/>
      <c r="T2" s="82"/>
    </row>
    <row r="3" spans="1:20" ht="13.5" customHeight="1">
      <c r="A3" s="316"/>
      <c r="B3" s="82"/>
      <c r="C3" s="304"/>
      <c r="D3" s="305"/>
      <c r="E3" s="305"/>
      <c r="F3" s="305"/>
      <c r="G3" s="305"/>
      <c r="H3" s="305"/>
      <c r="I3" s="305"/>
      <c r="J3" s="305"/>
      <c r="K3" s="98" t="s">
        <v>35</v>
      </c>
      <c r="L3" s="193" t="s">
        <v>55</v>
      </c>
      <c r="M3" s="194" t="s">
        <v>35</v>
      </c>
      <c r="N3" s="195" t="s">
        <v>55</v>
      </c>
      <c r="O3" s="194" t="s">
        <v>35</v>
      </c>
      <c r="P3" s="196" t="s">
        <v>55</v>
      </c>
      <c r="Q3" s="194" t="s">
        <v>35</v>
      </c>
      <c r="R3" s="195" t="s">
        <v>55</v>
      </c>
      <c r="S3" s="91"/>
      <c r="T3" s="96"/>
    </row>
    <row r="4" spans="1:20" ht="1.5" hidden="1" customHeight="1">
      <c r="A4" s="310" t="s">
        <v>73</v>
      </c>
      <c r="B4" s="82"/>
      <c r="C4" s="77"/>
      <c r="D4" s="85"/>
      <c r="E4" s="85"/>
      <c r="F4" s="85"/>
      <c r="G4" s="85"/>
      <c r="H4" s="83"/>
      <c r="I4" s="85"/>
      <c r="J4" s="85"/>
      <c r="K4" s="31"/>
      <c r="L4" s="196"/>
      <c r="M4" s="196"/>
      <c r="N4" s="196"/>
      <c r="O4" s="195"/>
      <c r="P4" s="196"/>
      <c r="Q4" s="195"/>
      <c r="R4" s="195"/>
      <c r="S4" s="82"/>
      <c r="T4" s="82"/>
    </row>
    <row r="5" spans="1:20" ht="17.25" hidden="1" customHeight="1">
      <c r="A5" s="310"/>
      <c r="B5" s="82"/>
      <c r="C5" s="77"/>
      <c r="D5" s="85"/>
      <c r="E5" s="85"/>
      <c r="F5" s="85"/>
      <c r="G5" s="83"/>
      <c r="H5" s="85"/>
      <c r="I5" s="85"/>
      <c r="J5" s="85"/>
      <c r="K5" s="31"/>
      <c r="L5" s="196"/>
      <c r="M5" s="196"/>
      <c r="N5" s="196"/>
      <c r="O5" s="195"/>
      <c r="P5" s="196"/>
      <c r="Q5" s="195"/>
      <c r="R5" s="195"/>
      <c r="S5" s="82"/>
      <c r="T5" s="82"/>
    </row>
    <row r="6" spans="1:20" hidden="1">
      <c r="A6" s="310"/>
      <c r="B6" s="82"/>
      <c r="C6" s="77"/>
      <c r="D6" s="85"/>
      <c r="E6" s="85"/>
      <c r="F6" s="85"/>
      <c r="G6" s="83"/>
      <c r="H6" s="83"/>
      <c r="I6" s="85"/>
      <c r="J6" s="85"/>
      <c r="K6" s="31"/>
      <c r="L6" s="196"/>
      <c r="M6" s="196"/>
      <c r="N6" s="196"/>
      <c r="O6" s="195"/>
      <c r="P6" s="196"/>
      <c r="Q6" s="195"/>
      <c r="R6" s="195"/>
      <c r="S6" s="82"/>
      <c r="T6" s="82"/>
    </row>
    <row r="7" spans="1:20" hidden="1">
      <c r="A7" s="310"/>
      <c r="B7" s="82"/>
      <c r="C7" s="77" t="s">
        <v>33</v>
      </c>
      <c r="D7" s="85"/>
      <c r="E7" s="85"/>
      <c r="F7" s="85">
        <v>100</v>
      </c>
      <c r="G7" s="32">
        <f t="shared" ref="G7:R7" si="0">SUM(G4:G6)</f>
        <v>0</v>
      </c>
      <c r="H7" s="32">
        <f t="shared" si="0"/>
        <v>0</v>
      </c>
      <c r="I7" s="32">
        <f t="shared" si="0"/>
        <v>0</v>
      </c>
      <c r="J7" s="32">
        <f t="shared" si="0"/>
        <v>0</v>
      </c>
      <c r="K7" s="32">
        <f t="shared" si="0"/>
        <v>0</v>
      </c>
      <c r="L7" s="197">
        <f t="shared" si="0"/>
        <v>0</v>
      </c>
      <c r="M7" s="197">
        <f t="shared" si="0"/>
        <v>0</v>
      </c>
      <c r="N7" s="197">
        <f t="shared" si="0"/>
        <v>0</v>
      </c>
      <c r="O7" s="197">
        <f t="shared" si="0"/>
        <v>0</v>
      </c>
      <c r="P7" s="197">
        <f t="shared" si="0"/>
        <v>0</v>
      </c>
      <c r="Q7" s="197">
        <f t="shared" si="0"/>
        <v>0</v>
      </c>
      <c r="R7" s="197">
        <f t="shared" si="0"/>
        <v>0</v>
      </c>
      <c r="S7" s="82"/>
      <c r="T7" s="82"/>
    </row>
    <row r="8" spans="1:20" ht="12.75" customHeight="1">
      <c r="A8" s="310" t="s">
        <v>25</v>
      </c>
      <c r="B8" s="137" t="s">
        <v>102</v>
      </c>
      <c r="C8" s="136" t="s">
        <v>32</v>
      </c>
      <c r="D8" s="85">
        <v>100</v>
      </c>
      <c r="E8" s="85">
        <v>100</v>
      </c>
      <c r="F8" s="85">
        <v>100</v>
      </c>
      <c r="G8" s="85">
        <v>0</v>
      </c>
      <c r="H8" s="85">
        <v>0</v>
      </c>
      <c r="I8" s="85">
        <v>10.98</v>
      </c>
      <c r="J8" s="85">
        <v>47.52</v>
      </c>
      <c r="K8" s="83">
        <v>100</v>
      </c>
      <c r="L8" s="196">
        <f>K8/1000*D8</f>
        <v>10</v>
      </c>
      <c r="M8" s="194"/>
      <c r="N8" s="196">
        <v>0</v>
      </c>
      <c r="O8" s="195"/>
      <c r="P8" s="196">
        <v>0</v>
      </c>
      <c r="Q8" s="195">
        <v>100</v>
      </c>
      <c r="R8" s="195">
        <f>D8*K8/1000</f>
        <v>10</v>
      </c>
      <c r="S8" s="82"/>
      <c r="T8" s="82"/>
    </row>
    <row r="9" spans="1:20">
      <c r="A9" s="310"/>
      <c r="B9" s="137" t="s">
        <v>103</v>
      </c>
      <c r="C9" s="136" t="s">
        <v>104</v>
      </c>
      <c r="D9" s="85">
        <v>100</v>
      </c>
      <c r="E9" s="85">
        <v>100</v>
      </c>
      <c r="F9" s="85"/>
      <c r="G9" s="85"/>
      <c r="H9" s="85"/>
      <c r="I9" s="85"/>
      <c r="J9" s="85"/>
      <c r="K9" s="83">
        <v>270</v>
      </c>
      <c r="L9" s="196">
        <f t="shared" ref="L9:L23" si="1">K9/1000*D9</f>
        <v>27</v>
      </c>
      <c r="M9" s="194"/>
      <c r="N9" s="196">
        <v>0</v>
      </c>
      <c r="O9" s="195"/>
      <c r="P9" s="196"/>
      <c r="Q9" s="194">
        <v>270</v>
      </c>
      <c r="R9" s="196">
        <f>D9*Q9/1000</f>
        <v>27</v>
      </c>
      <c r="S9" s="82"/>
      <c r="T9" s="82"/>
    </row>
    <row r="10" spans="1:20">
      <c r="A10" s="310"/>
      <c r="B10" s="103"/>
      <c r="C10" s="134" t="s">
        <v>70</v>
      </c>
      <c r="D10" s="134">
        <v>63.7</v>
      </c>
      <c r="E10" s="134"/>
      <c r="F10" s="134"/>
      <c r="G10" s="134">
        <v>0.6</v>
      </c>
      <c r="H10" s="134">
        <v>0.12</v>
      </c>
      <c r="I10" s="134">
        <v>4.9800000000000004</v>
      </c>
      <c r="J10" s="134">
        <v>24.4</v>
      </c>
      <c r="K10" s="134">
        <v>25</v>
      </c>
      <c r="L10" s="196">
        <f t="shared" si="1"/>
        <v>1.5925000000000002</v>
      </c>
      <c r="M10" s="198"/>
      <c r="N10" s="199">
        <f t="shared" ref="N10:N13" si="2">D10*M10/1000</f>
        <v>0</v>
      </c>
      <c r="O10" s="200">
        <v>25</v>
      </c>
      <c r="P10" s="199">
        <f t="shared" ref="P10:P13" si="3">D10*O10/1000</f>
        <v>1.5925</v>
      </c>
      <c r="Q10" s="200"/>
      <c r="R10" s="200">
        <f t="shared" ref="R10:R13" si="4">D10*Q10/1000</f>
        <v>0</v>
      </c>
      <c r="S10" s="103"/>
      <c r="T10" s="103"/>
    </row>
    <row r="11" spans="1:20">
      <c r="A11" s="310"/>
      <c r="B11" s="105"/>
      <c r="C11" s="134" t="s">
        <v>49</v>
      </c>
      <c r="D11" s="134">
        <v>2</v>
      </c>
      <c r="E11" s="134">
        <v>2</v>
      </c>
      <c r="F11" s="134"/>
      <c r="G11" s="134"/>
      <c r="H11" s="134"/>
      <c r="I11" s="134"/>
      <c r="J11" s="134"/>
      <c r="K11" s="134">
        <v>16</v>
      </c>
      <c r="L11" s="196">
        <f t="shared" si="1"/>
        <v>3.2000000000000001E-2</v>
      </c>
      <c r="M11" s="198"/>
      <c r="N11" s="199">
        <f t="shared" si="2"/>
        <v>0</v>
      </c>
      <c r="O11" s="200"/>
      <c r="P11" s="199">
        <f t="shared" si="3"/>
        <v>0</v>
      </c>
      <c r="Q11" s="200">
        <v>16</v>
      </c>
      <c r="R11" s="200">
        <f t="shared" si="4"/>
        <v>3.2000000000000001E-2</v>
      </c>
      <c r="S11" s="105"/>
      <c r="T11" s="105"/>
    </row>
    <row r="12" spans="1:20" ht="14.25" customHeight="1">
      <c r="A12" s="310"/>
      <c r="B12" s="105"/>
      <c r="C12" s="134" t="s">
        <v>61</v>
      </c>
      <c r="D12" s="134">
        <v>28.4</v>
      </c>
      <c r="E12" s="134">
        <v>22.7</v>
      </c>
      <c r="F12" s="134"/>
      <c r="G12" s="134">
        <v>0.19</v>
      </c>
      <c r="H12" s="134"/>
      <c r="I12" s="134">
        <v>1.08</v>
      </c>
      <c r="J12" s="134">
        <v>5.13</v>
      </c>
      <c r="K12" s="134">
        <v>35</v>
      </c>
      <c r="L12" s="196">
        <f t="shared" si="1"/>
        <v>0.99399999999999999</v>
      </c>
      <c r="M12" s="198"/>
      <c r="N12" s="199">
        <f t="shared" si="2"/>
        <v>0</v>
      </c>
      <c r="O12" s="200">
        <v>35</v>
      </c>
      <c r="P12" s="199">
        <f t="shared" si="3"/>
        <v>0.99399999999999999</v>
      </c>
      <c r="Q12" s="200"/>
      <c r="R12" s="200">
        <f t="shared" si="4"/>
        <v>0</v>
      </c>
      <c r="S12" s="105"/>
      <c r="T12" s="105"/>
    </row>
    <row r="13" spans="1:20">
      <c r="A13" s="310"/>
      <c r="B13" s="103"/>
      <c r="C13" s="134" t="s">
        <v>60</v>
      </c>
      <c r="D13" s="134">
        <v>14.3</v>
      </c>
      <c r="E13" s="134">
        <v>12</v>
      </c>
      <c r="F13" s="134"/>
      <c r="G13" s="134">
        <v>0.1</v>
      </c>
      <c r="H13" s="134"/>
      <c r="I13" s="134">
        <v>1.08</v>
      </c>
      <c r="J13" s="134">
        <v>3.28</v>
      </c>
      <c r="K13" s="134">
        <v>30</v>
      </c>
      <c r="L13" s="196">
        <f t="shared" si="1"/>
        <v>0.42899999999999999</v>
      </c>
      <c r="M13" s="198"/>
      <c r="N13" s="199">
        <f t="shared" si="2"/>
        <v>0</v>
      </c>
      <c r="O13" s="200">
        <v>30</v>
      </c>
      <c r="P13" s="199">
        <f t="shared" si="3"/>
        <v>0.42899999999999999</v>
      </c>
      <c r="Q13" s="200"/>
      <c r="R13" s="200">
        <f t="shared" si="4"/>
        <v>0</v>
      </c>
      <c r="S13" s="103"/>
      <c r="T13" s="103"/>
    </row>
    <row r="14" spans="1:20">
      <c r="A14" s="310"/>
      <c r="B14" s="103"/>
      <c r="C14" s="134" t="s">
        <v>71</v>
      </c>
      <c r="D14" s="134">
        <v>69.8</v>
      </c>
      <c r="E14" s="134">
        <v>57</v>
      </c>
      <c r="F14" s="134"/>
      <c r="G14" s="134">
        <v>0.6</v>
      </c>
      <c r="H14" s="134">
        <v>0.03</v>
      </c>
      <c r="I14" s="134">
        <v>0.72</v>
      </c>
      <c r="J14" s="134">
        <v>9.9</v>
      </c>
      <c r="K14" s="134">
        <v>25</v>
      </c>
      <c r="L14" s="196">
        <f t="shared" si="1"/>
        <v>1.7450000000000001</v>
      </c>
      <c r="M14" s="198"/>
      <c r="N14" s="199">
        <f t="shared" ref="N14:N16" si="5">D14*M14/1000</f>
        <v>0</v>
      </c>
      <c r="O14" s="200">
        <v>25</v>
      </c>
      <c r="P14" s="199">
        <f t="shared" ref="P14:P16" si="6">D14*O14/1000</f>
        <v>1.7450000000000001</v>
      </c>
      <c r="Q14" s="200"/>
      <c r="R14" s="200">
        <f t="shared" ref="R14" si="7">D14*Q14/1000</f>
        <v>0</v>
      </c>
      <c r="S14" s="103"/>
      <c r="T14" s="103"/>
    </row>
    <row r="15" spans="1:20" ht="25.5">
      <c r="A15" s="310"/>
      <c r="B15" s="103"/>
      <c r="C15" s="134" t="s">
        <v>63</v>
      </c>
      <c r="D15" s="134">
        <v>4</v>
      </c>
      <c r="E15" s="134">
        <v>4</v>
      </c>
      <c r="F15" s="134"/>
      <c r="G15" s="134">
        <v>4.8000000000000001E-2</v>
      </c>
      <c r="H15" s="134">
        <v>4.3499999999999996</v>
      </c>
      <c r="I15" s="134">
        <v>0.156</v>
      </c>
      <c r="J15" s="134">
        <v>39.659999999999997</v>
      </c>
      <c r="K15" s="134">
        <v>140</v>
      </c>
      <c r="L15" s="196">
        <f t="shared" si="1"/>
        <v>0.56000000000000005</v>
      </c>
      <c r="M15" s="198"/>
      <c r="N15" s="199">
        <f t="shared" si="5"/>
        <v>0</v>
      </c>
      <c r="O15" s="200"/>
      <c r="P15" s="199">
        <f t="shared" si="6"/>
        <v>0</v>
      </c>
      <c r="Q15" s="198">
        <v>140</v>
      </c>
      <c r="R15" s="199">
        <f>D15*K15/1000</f>
        <v>0.56000000000000005</v>
      </c>
      <c r="S15" s="103"/>
      <c r="T15" s="103"/>
    </row>
    <row r="16" spans="1:20">
      <c r="A16" s="310"/>
      <c r="B16" s="103"/>
      <c r="C16" s="134" t="s">
        <v>157</v>
      </c>
      <c r="D16" s="134">
        <v>2</v>
      </c>
      <c r="E16" s="134">
        <v>2</v>
      </c>
      <c r="F16" s="134"/>
      <c r="G16" s="134">
        <v>0.4</v>
      </c>
      <c r="H16" s="134">
        <v>2.9</v>
      </c>
      <c r="I16" s="134">
        <v>0.05</v>
      </c>
      <c r="J16" s="134">
        <v>9.9</v>
      </c>
      <c r="K16" s="134">
        <v>175</v>
      </c>
      <c r="L16" s="196">
        <f t="shared" si="1"/>
        <v>0.35</v>
      </c>
      <c r="M16" s="198"/>
      <c r="N16" s="199">
        <f t="shared" si="5"/>
        <v>0</v>
      </c>
      <c r="O16" s="200"/>
      <c r="P16" s="199">
        <f t="shared" si="6"/>
        <v>0</v>
      </c>
      <c r="Q16" s="198">
        <v>175</v>
      </c>
      <c r="R16" s="199">
        <f>D16*K16/1000</f>
        <v>0.35</v>
      </c>
      <c r="S16" s="103"/>
      <c r="T16" s="103"/>
    </row>
    <row r="17" spans="1:23">
      <c r="A17" s="310"/>
      <c r="B17" s="103"/>
      <c r="C17" s="134"/>
      <c r="D17" s="134"/>
      <c r="E17" s="134"/>
      <c r="F17" s="134">
        <v>180</v>
      </c>
      <c r="G17" s="134"/>
      <c r="H17" s="134"/>
      <c r="I17" s="134"/>
      <c r="J17" s="134"/>
      <c r="K17" s="134"/>
      <c r="L17" s="196"/>
      <c r="M17" s="198"/>
      <c r="N17" s="199"/>
      <c r="O17" s="200"/>
      <c r="P17" s="199"/>
      <c r="Q17" s="200"/>
      <c r="R17" s="200"/>
      <c r="S17" s="103"/>
      <c r="T17" s="103"/>
    </row>
    <row r="18" spans="1:23" ht="18" customHeight="1">
      <c r="A18" s="311" t="s">
        <v>106</v>
      </c>
      <c r="B18" s="317" t="s">
        <v>105</v>
      </c>
      <c r="C18" s="134" t="s">
        <v>80</v>
      </c>
      <c r="D18" s="134">
        <v>5</v>
      </c>
      <c r="E18" s="134">
        <v>5</v>
      </c>
      <c r="F18" s="134">
        <v>5</v>
      </c>
      <c r="G18" s="134">
        <v>54</v>
      </c>
      <c r="H18" s="134">
        <v>2.16</v>
      </c>
      <c r="I18" s="134">
        <v>0.74</v>
      </c>
      <c r="J18" s="134">
        <v>24.42</v>
      </c>
      <c r="K18" s="134">
        <v>500</v>
      </c>
      <c r="L18" s="196">
        <f t="shared" si="1"/>
        <v>2.5</v>
      </c>
      <c r="M18" s="200">
        <v>500</v>
      </c>
      <c r="N18" s="200">
        <f>D18*K18/1000</f>
        <v>2.5</v>
      </c>
      <c r="O18" s="200"/>
      <c r="P18" s="199"/>
      <c r="Q18" s="200"/>
      <c r="R18" s="200">
        <v>0</v>
      </c>
      <c r="S18" s="103"/>
      <c r="T18" s="103"/>
    </row>
    <row r="19" spans="1:23" ht="18" customHeight="1">
      <c r="A19" s="311"/>
      <c r="B19" s="318"/>
      <c r="C19" s="134" t="s">
        <v>9</v>
      </c>
      <c r="D19" s="134">
        <v>20</v>
      </c>
      <c r="E19" s="134">
        <v>20</v>
      </c>
      <c r="F19" s="134">
        <v>20</v>
      </c>
      <c r="G19" s="134">
        <v>0</v>
      </c>
      <c r="H19" s="134">
        <v>0</v>
      </c>
      <c r="I19" s="134">
        <v>11.087999999999999</v>
      </c>
      <c r="J19" s="134">
        <v>42.67</v>
      </c>
      <c r="K19" s="134">
        <v>80</v>
      </c>
      <c r="L19" s="196">
        <f t="shared" si="1"/>
        <v>1.6</v>
      </c>
      <c r="M19" s="200">
        <v>80</v>
      </c>
      <c r="N19" s="200">
        <f>D19*K19/1000</f>
        <v>1.6</v>
      </c>
      <c r="O19" s="200"/>
      <c r="P19" s="199"/>
      <c r="Q19" s="200"/>
      <c r="R19" s="200">
        <v>0</v>
      </c>
      <c r="S19" s="103"/>
      <c r="T19" s="103"/>
      <c r="W19" s="125"/>
    </row>
    <row r="20" spans="1:23" ht="18" customHeight="1">
      <c r="A20" s="311"/>
      <c r="B20" s="185"/>
      <c r="C20" s="183" t="s">
        <v>24</v>
      </c>
      <c r="D20" s="183">
        <v>100</v>
      </c>
      <c r="E20" s="183">
        <v>100</v>
      </c>
      <c r="F20" s="183">
        <v>100</v>
      </c>
      <c r="G20" s="183">
        <v>2.82</v>
      </c>
      <c r="H20" s="183">
        <v>3.2</v>
      </c>
      <c r="I20" s="183">
        <v>4.3</v>
      </c>
      <c r="J20" s="183">
        <v>58</v>
      </c>
      <c r="K20" s="183">
        <v>83</v>
      </c>
      <c r="L20" s="196">
        <f t="shared" si="1"/>
        <v>8.3000000000000007</v>
      </c>
      <c r="M20" s="200">
        <v>83</v>
      </c>
      <c r="N20" s="200"/>
      <c r="O20" s="200"/>
      <c r="P20" s="199"/>
      <c r="Q20" s="200"/>
      <c r="R20" s="200"/>
      <c r="S20" s="103"/>
      <c r="T20" s="103"/>
      <c r="W20" s="125"/>
    </row>
    <row r="21" spans="1:23">
      <c r="A21" s="311"/>
      <c r="B21" s="103"/>
      <c r="C21" s="183" t="s">
        <v>159</v>
      </c>
      <c r="D21" s="134"/>
      <c r="E21" s="134"/>
      <c r="F21" s="134">
        <v>200</v>
      </c>
      <c r="G21" s="134"/>
      <c r="H21" s="134"/>
      <c r="I21" s="134"/>
      <c r="J21" s="134"/>
      <c r="K21" s="134"/>
      <c r="L21" s="196"/>
      <c r="M21" s="198"/>
      <c r="N21" s="199">
        <f>D21*K21/1000</f>
        <v>0</v>
      </c>
      <c r="O21" s="200"/>
      <c r="P21" s="199"/>
      <c r="Q21" s="198"/>
      <c r="R21" s="199">
        <v>0</v>
      </c>
      <c r="S21" s="103"/>
      <c r="T21" s="103"/>
    </row>
    <row r="22" spans="1:23" ht="15.75" customHeight="1">
      <c r="A22" s="85"/>
      <c r="B22" s="137" t="s">
        <v>107</v>
      </c>
      <c r="C22" s="77" t="s">
        <v>26</v>
      </c>
      <c r="D22" s="77">
        <v>30</v>
      </c>
      <c r="E22" s="77">
        <v>30</v>
      </c>
      <c r="F22" s="136">
        <v>30</v>
      </c>
      <c r="G22" s="77">
        <v>6.96</v>
      </c>
      <c r="H22" s="77">
        <v>1.2</v>
      </c>
      <c r="I22" s="77">
        <v>46</v>
      </c>
      <c r="J22" s="77">
        <v>167.2</v>
      </c>
      <c r="K22" s="83">
        <v>78</v>
      </c>
      <c r="L22" s="196">
        <f t="shared" si="1"/>
        <v>2.34</v>
      </c>
      <c r="M22" s="194"/>
      <c r="N22" s="196">
        <f>D22*M22/1000</f>
        <v>0</v>
      </c>
      <c r="O22" s="196">
        <f>G22*N22/1000</f>
        <v>0</v>
      </c>
      <c r="P22" s="196">
        <v>0</v>
      </c>
      <c r="Q22" s="194">
        <v>78</v>
      </c>
      <c r="R22" s="196">
        <f>D22*K22/1000</f>
        <v>2.34</v>
      </c>
      <c r="S22" s="82"/>
      <c r="T22" s="82"/>
    </row>
    <row r="23" spans="1:23" ht="25.5">
      <c r="A23" s="85"/>
      <c r="B23" s="137" t="s">
        <v>108</v>
      </c>
      <c r="C23" s="136" t="s">
        <v>26</v>
      </c>
      <c r="D23" s="77">
        <v>20</v>
      </c>
      <c r="E23" s="77">
        <v>20</v>
      </c>
      <c r="F23" s="136">
        <v>20</v>
      </c>
      <c r="G23" s="150">
        <v>6.96</v>
      </c>
      <c r="H23" s="136">
        <v>1.02</v>
      </c>
      <c r="I23" s="136">
        <v>46</v>
      </c>
      <c r="J23" s="136">
        <v>167.2</v>
      </c>
      <c r="K23" s="136">
        <v>76</v>
      </c>
      <c r="L23" s="196">
        <f t="shared" si="1"/>
        <v>1.52</v>
      </c>
      <c r="M23" s="201"/>
      <c r="N23" s="196">
        <f>D23*M23/1000</f>
        <v>0</v>
      </c>
      <c r="O23" s="202"/>
      <c r="P23" s="202"/>
      <c r="Q23" s="201">
        <v>76</v>
      </c>
      <c r="R23" s="196">
        <f>D23*Q23/1000</f>
        <v>1.52</v>
      </c>
      <c r="S23" s="82"/>
      <c r="T23" s="82"/>
    </row>
    <row r="24" spans="1:23">
      <c r="A24" s="41"/>
      <c r="B24" s="82"/>
      <c r="C24" s="77"/>
      <c r="D24" s="77"/>
      <c r="E24" s="77"/>
      <c r="F24" s="83"/>
      <c r="G24" s="36"/>
      <c r="H24" s="36"/>
      <c r="I24" s="36"/>
      <c r="J24" s="36"/>
      <c r="K24" s="36"/>
      <c r="L24" s="196"/>
      <c r="M24" s="203"/>
      <c r="N24" s="196"/>
      <c r="O24" s="195"/>
      <c r="P24" s="196"/>
      <c r="Q24" s="195"/>
      <c r="R24" s="195"/>
      <c r="S24" s="82"/>
      <c r="T24" s="82"/>
    </row>
    <row r="25" spans="1:23" ht="15" customHeight="1">
      <c r="A25" s="41"/>
      <c r="B25" s="82"/>
      <c r="C25" s="77" t="s">
        <v>33</v>
      </c>
      <c r="D25" s="77"/>
      <c r="E25" s="77"/>
      <c r="F25" s="83"/>
      <c r="G25" s="37"/>
      <c r="H25" s="37"/>
      <c r="I25" s="37"/>
      <c r="J25" s="37"/>
      <c r="K25" s="37"/>
      <c r="L25" s="204">
        <v>0</v>
      </c>
      <c r="M25" s="204"/>
      <c r="N25" s="204"/>
      <c r="O25" s="204"/>
      <c r="P25" s="204">
        <v>0</v>
      </c>
      <c r="Q25" s="204"/>
      <c r="R25" s="204">
        <v>0</v>
      </c>
      <c r="S25" s="82"/>
      <c r="T25" s="82"/>
    </row>
    <row r="26" spans="1:23">
      <c r="A26" s="306" t="s">
        <v>57</v>
      </c>
      <c r="B26" s="306"/>
      <c r="C26" s="49"/>
      <c r="D26" s="49"/>
      <c r="E26" s="49"/>
      <c r="F26" s="49"/>
      <c r="G26" s="191"/>
      <c r="H26" s="191"/>
      <c r="I26" s="191"/>
      <c r="J26" s="191"/>
      <c r="K26" s="191"/>
      <c r="L26" s="192">
        <f>SUM(L8:L25)</f>
        <v>58.962500000000013</v>
      </c>
      <c r="M26" s="192"/>
      <c r="N26" s="192">
        <f t="shared" ref="N26" si="8">SUM(N8:N25)</f>
        <v>4.0999999999999996</v>
      </c>
      <c r="O26" s="192"/>
      <c r="P26" s="192">
        <f>SUM(P8:P25)</f>
        <v>4.7605000000000004</v>
      </c>
      <c r="Q26" s="192"/>
      <c r="R26" s="192">
        <f>SUM(R8:R25)</f>
        <v>41.802</v>
      </c>
      <c r="S26" s="126"/>
      <c r="T26" s="78"/>
    </row>
  </sheetData>
  <mergeCells count="19">
    <mergeCell ref="K1:L2"/>
    <mergeCell ref="A1:A3"/>
    <mergeCell ref="B18:B19"/>
    <mergeCell ref="C1:C3"/>
    <mergeCell ref="D1:D3"/>
    <mergeCell ref="E1:E3"/>
    <mergeCell ref="A26:B26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1"/>
    <mergeCell ref="J1:J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F16" sqref="F16"/>
    </sheetView>
  </sheetViews>
  <sheetFormatPr defaultRowHeight="12.75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14.8554687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0" s="28" customFormat="1" ht="15" customHeight="1">
      <c r="A1" s="278" t="s">
        <v>34</v>
      </c>
      <c r="B1" s="103" t="s">
        <v>0</v>
      </c>
      <c r="C1" s="309" t="s">
        <v>1</v>
      </c>
      <c r="D1" s="309" t="s">
        <v>2</v>
      </c>
      <c r="E1" s="309" t="s">
        <v>3</v>
      </c>
      <c r="F1" s="309" t="s">
        <v>4</v>
      </c>
      <c r="G1" s="309" t="s">
        <v>5</v>
      </c>
      <c r="H1" s="309" t="s">
        <v>6</v>
      </c>
      <c r="I1" s="309" t="s">
        <v>7</v>
      </c>
      <c r="J1" s="309" t="s">
        <v>8</v>
      </c>
      <c r="K1" s="309" t="s">
        <v>50</v>
      </c>
      <c r="L1" s="309"/>
      <c r="M1" s="308" t="s">
        <v>51</v>
      </c>
      <c r="N1" s="308"/>
      <c r="O1" s="308"/>
      <c r="P1" s="308"/>
      <c r="Q1" s="308"/>
      <c r="R1" s="308"/>
      <c r="S1" s="104"/>
      <c r="T1" s="104"/>
    </row>
    <row r="2" spans="1:20" s="28" customFormat="1" ht="42" customHeight="1">
      <c r="A2" s="279"/>
      <c r="B2" s="103" t="s">
        <v>90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8" t="s">
        <v>52</v>
      </c>
      <c r="N2" s="308"/>
      <c r="O2" s="309" t="s">
        <v>53</v>
      </c>
      <c r="P2" s="309"/>
      <c r="Q2" s="309" t="s">
        <v>54</v>
      </c>
      <c r="R2" s="309"/>
      <c r="S2" s="103"/>
      <c r="T2" s="103"/>
    </row>
    <row r="3" spans="1:20" s="28" customFormat="1" ht="31.5" customHeight="1">
      <c r="A3" s="280"/>
      <c r="B3" s="103"/>
      <c r="C3" s="309"/>
      <c r="D3" s="309"/>
      <c r="E3" s="309"/>
      <c r="F3" s="309"/>
      <c r="G3" s="309"/>
      <c r="H3" s="309"/>
      <c r="I3" s="309"/>
      <c r="J3" s="309"/>
      <c r="K3" s="97" t="s">
        <v>35</v>
      </c>
      <c r="L3" s="200" t="s">
        <v>55</v>
      </c>
      <c r="M3" s="198" t="s">
        <v>35</v>
      </c>
      <c r="N3" s="200" t="s">
        <v>55</v>
      </c>
      <c r="O3" s="198" t="s">
        <v>35</v>
      </c>
      <c r="P3" s="199" t="s">
        <v>55</v>
      </c>
      <c r="Q3" s="198" t="s">
        <v>35</v>
      </c>
      <c r="R3" s="200" t="s">
        <v>55</v>
      </c>
      <c r="S3" s="212"/>
      <c r="T3" s="212"/>
    </row>
    <row r="4" spans="1:20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213"/>
      <c r="M4" s="213"/>
      <c r="N4" s="213"/>
      <c r="O4" s="213"/>
      <c r="P4" s="213"/>
      <c r="Q4" s="213"/>
      <c r="R4" s="213"/>
      <c r="S4" s="213"/>
      <c r="T4" s="213"/>
    </row>
    <row r="5" spans="1:20" s="28" customFormat="1" ht="15" customHeight="1">
      <c r="A5" s="43" t="s">
        <v>41</v>
      </c>
      <c r="B5" s="319" t="s">
        <v>46</v>
      </c>
      <c r="C5" s="21" t="s">
        <v>42</v>
      </c>
      <c r="D5" s="21">
        <v>87</v>
      </c>
      <c r="E5" s="21">
        <v>74</v>
      </c>
      <c r="F5" s="18"/>
      <c r="G5" s="18">
        <v>16.89</v>
      </c>
      <c r="H5" s="18">
        <v>12.9</v>
      </c>
      <c r="I5" s="18"/>
      <c r="J5" s="18">
        <v>174.9</v>
      </c>
      <c r="K5" s="131">
        <v>500</v>
      </c>
      <c r="L5" s="214">
        <f t="shared" ref="L5:L11" si="0">D5*K5/1000</f>
        <v>43.5</v>
      </c>
      <c r="M5" s="195"/>
      <c r="N5" s="196"/>
      <c r="O5" s="195"/>
      <c r="P5" s="196">
        <f t="shared" ref="P5:P11" si="1">D5*O5/1000</f>
        <v>0</v>
      </c>
      <c r="Q5" s="195">
        <v>500</v>
      </c>
      <c r="R5" s="195">
        <f>D5*Q5/1000</f>
        <v>43.5</v>
      </c>
      <c r="S5" s="215"/>
      <c r="T5" s="215"/>
    </row>
    <row r="6" spans="1:20" s="28" customFormat="1" ht="15" customHeight="1">
      <c r="A6" s="44"/>
      <c r="B6" s="319"/>
      <c r="C6" s="21" t="s">
        <v>14</v>
      </c>
      <c r="D6" s="21">
        <v>5</v>
      </c>
      <c r="E6" s="21">
        <v>5</v>
      </c>
      <c r="F6" s="18"/>
      <c r="G6" s="18"/>
      <c r="H6" s="18">
        <v>4.99</v>
      </c>
      <c r="I6" s="18"/>
      <c r="J6" s="18">
        <v>44.95</v>
      </c>
      <c r="K6" s="131">
        <v>140</v>
      </c>
      <c r="L6" s="214">
        <f t="shared" si="0"/>
        <v>0.7</v>
      </c>
      <c r="M6" s="195">
        <v>140</v>
      </c>
      <c r="N6" s="196">
        <f t="shared" ref="N6:N9" si="2">D6*M6/1000</f>
        <v>0.7</v>
      </c>
      <c r="O6" s="195"/>
      <c r="P6" s="196">
        <f t="shared" si="1"/>
        <v>0</v>
      </c>
      <c r="Q6" s="195"/>
      <c r="R6" s="195">
        <v>0</v>
      </c>
      <c r="S6" s="216"/>
      <c r="T6" s="216"/>
    </row>
    <row r="7" spans="1:20" s="28" customFormat="1" ht="15" customHeight="1">
      <c r="A7" s="44"/>
      <c r="B7" s="22"/>
      <c r="C7" s="21" t="s">
        <v>31</v>
      </c>
      <c r="D7" s="21">
        <v>18</v>
      </c>
      <c r="E7" s="21">
        <v>15</v>
      </c>
      <c r="F7" s="18"/>
      <c r="G7" s="18">
        <v>0.21</v>
      </c>
      <c r="H7" s="18" t="s">
        <v>12</v>
      </c>
      <c r="I7" s="18">
        <v>1.36</v>
      </c>
      <c r="J7" s="18">
        <v>6.15</v>
      </c>
      <c r="K7" s="131">
        <v>30</v>
      </c>
      <c r="L7" s="214">
        <f t="shared" si="0"/>
        <v>0.54</v>
      </c>
      <c r="M7" s="195"/>
      <c r="N7" s="196"/>
      <c r="O7" s="195">
        <v>30</v>
      </c>
      <c r="P7" s="196">
        <f>D7*O7/1000</f>
        <v>0.54</v>
      </c>
      <c r="Q7" s="195"/>
      <c r="R7" s="195">
        <v>0</v>
      </c>
      <c r="S7" s="216"/>
      <c r="T7" s="216"/>
    </row>
    <row r="8" spans="1:20" s="28" customFormat="1" ht="15" customHeight="1">
      <c r="A8" s="44"/>
      <c r="B8" s="22"/>
      <c r="C8" s="21" t="s">
        <v>140</v>
      </c>
      <c r="D8" s="21">
        <v>3.2</v>
      </c>
      <c r="E8" s="21">
        <v>3.2</v>
      </c>
      <c r="F8" s="18"/>
      <c r="G8" s="18">
        <v>0.43</v>
      </c>
      <c r="H8" s="18"/>
      <c r="I8" s="18">
        <v>1.87</v>
      </c>
      <c r="J8" s="18">
        <v>9.16</v>
      </c>
      <c r="K8" s="131">
        <v>175</v>
      </c>
      <c r="L8" s="214">
        <f t="shared" si="0"/>
        <v>0.56000000000000005</v>
      </c>
      <c r="M8" s="195">
        <v>175</v>
      </c>
      <c r="N8" s="196">
        <f t="shared" si="2"/>
        <v>0.56000000000000005</v>
      </c>
      <c r="O8" s="195"/>
      <c r="P8" s="196">
        <f t="shared" si="1"/>
        <v>0</v>
      </c>
      <c r="Q8" s="195"/>
      <c r="R8" s="195">
        <v>0</v>
      </c>
      <c r="S8" s="217"/>
      <c r="T8" s="217"/>
    </row>
    <row r="9" spans="1:20" s="28" customFormat="1" ht="15" customHeight="1">
      <c r="A9" s="44"/>
      <c r="B9" s="22"/>
      <c r="C9" s="21" t="s">
        <v>10</v>
      </c>
      <c r="D9" s="21">
        <v>1</v>
      </c>
      <c r="E9" s="21">
        <v>3</v>
      </c>
      <c r="F9" s="18"/>
      <c r="G9" s="18" t="s">
        <v>12</v>
      </c>
      <c r="H9" s="18" t="s">
        <v>12</v>
      </c>
      <c r="I9" s="18" t="s">
        <v>12</v>
      </c>
      <c r="J9" s="18" t="s">
        <v>12</v>
      </c>
      <c r="K9" s="131">
        <v>16</v>
      </c>
      <c r="L9" s="214">
        <f t="shared" si="0"/>
        <v>1.6E-2</v>
      </c>
      <c r="M9" s="195">
        <v>16</v>
      </c>
      <c r="N9" s="196">
        <f t="shared" si="2"/>
        <v>1.6E-2</v>
      </c>
      <c r="O9" s="195"/>
      <c r="P9" s="196">
        <f t="shared" si="1"/>
        <v>0</v>
      </c>
      <c r="Q9" s="195"/>
      <c r="R9" s="195">
        <v>0</v>
      </c>
      <c r="S9" s="217"/>
      <c r="T9" s="217"/>
    </row>
    <row r="10" spans="1:20" s="28" customFormat="1" ht="15" customHeight="1">
      <c r="A10" s="44"/>
      <c r="B10" s="22"/>
      <c r="C10" s="21" t="s">
        <v>79</v>
      </c>
      <c r="D10" s="21"/>
      <c r="E10" s="21">
        <v>50</v>
      </c>
      <c r="F10" s="18"/>
      <c r="G10" s="18" t="s">
        <v>12</v>
      </c>
      <c r="H10" s="18"/>
      <c r="I10" s="18" t="s">
        <v>12</v>
      </c>
      <c r="J10" s="18" t="s">
        <v>12</v>
      </c>
      <c r="K10" s="131"/>
      <c r="L10" s="214">
        <f t="shared" si="0"/>
        <v>0</v>
      </c>
      <c r="M10" s="195"/>
      <c r="N10" s="196"/>
      <c r="O10" s="195"/>
      <c r="P10" s="196">
        <f t="shared" si="1"/>
        <v>0</v>
      </c>
      <c r="Q10" s="195"/>
      <c r="R10" s="195">
        <v>0</v>
      </c>
      <c r="S10" s="217"/>
      <c r="T10" s="217"/>
    </row>
    <row r="11" spans="1:20" s="48" customFormat="1" ht="15" customHeight="1">
      <c r="A11" s="46"/>
      <c r="B11" s="22"/>
      <c r="C11" s="21" t="s">
        <v>22</v>
      </c>
      <c r="D11" s="21">
        <v>4</v>
      </c>
      <c r="E11" s="21">
        <v>4</v>
      </c>
      <c r="F11" s="18"/>
      <c r="G11" s="18">
        <v>0.43</v>
      </c>
      <c r="H11" s="18">
        <v>0.04</v>
      </c>
      <c r="I11" s="18">
        <v>2.72</v>
      </c>
      <c r="J11" s="18">
        <v>13.08</v>
      </c>
      <c r="K11" s="131">
        <v>40</v>
      </c>
      <c r="L11" s="214">
        <f t="shared" si="0"/>
        <v>0.16</v>
      </c>
      <c r="M11" s="195"/>
      <c r="N11" s="196"/>
      <c r="O11" s="195"/>
      <c r="P11" s="196">
        <f t="shared" si="1"/>
        <v>0</v>
      </c>
      <c r="Q11" s="195">
        <v>40</v>
      </c>
      <c r="R11" s="195">
        <f>D11*Q11/1000</f>
        <v>0.16</v>
      </c>
      <c r="S11" s="217"/>
      <c r="T11" s="217"/>
    </row>
    <row r="12" spans="1:20" s="48" customFormat="1" ht="15" customHeight="1">
      <c r="A12" s="46"/>
      <c r="B12" s="22"/>
      <c r="C12" s="21"/>
      <c r="D12" s="21"/>
      <c r="E12" s="21"/>
      <c r="F12" s="18">
        <v>100</v>
      </c>
      <c r="G12" s="19">
        <v>18.190000000000001</v>
      </c>
      <c r="H12" s="19">
        <v>17.93</v>
      </c>
      <c r="I12" s="19">
        <v>6.92</v>
      </c>
      <c r="J12" s="19">
        <v>250.4</v>
      </c>
      <c r="K12" s="19"/>
      <c r="L12" s="218"/>
      <c r="M12" s="207"/>
      <c r="N12" s="207"/>
      <c r="O12" s="207"/>
      <c r="P12" s="207"/>
      <c r="Q12" s="207"/>
      <c r="R12" s="207"/>
      <c r="S12" s="217"/>
      <c r="T12" s="217"/>
    </row>
    <row r="13" spans="1:20" s="48" customFormat="1" ht="15" customHeight="1">
      <c r="A13" s="311" t="s">
        <v>15</v>
      </c>
      <c r="B13" s="137" t="s">
        <v>78</v>
      </c>
      <c r="C13" s="131" t="s">
        <v>64</v>
      </c>
      <c r="D13" s="131">
        <v>51</v>
      </c>
      <c r="E13" s="131"/>
      <c r="F13" s="131"/>
      <c r="G13" s="131">
        <v>3.5</v>
      </c>
      <c r="H13" s="131">
        <v>0.37</v>
      </c>
      <c r="I13" s="131">
        <v>23.6</v>
      </c>
      <c r="J13" s="131">
        <v>114.5</v>
      </c>
      <c r="K13" s="130">
        <v>60</v>
      </c>
      <c r="L13" s="214">
        <f>D13*K13/1000</f>
        <v>3.06</v>
      </c>
      <c r="M13" s="194">
        <v>60</v>
      </c>
      <c r="N13" s="208">
        <f>D13*M13/1000</f>
        <v>3.06</v>
      </c>
      <c r="O13" s="195"/>
      <c r="P13" s="196">
        <f>D13*O13/1000</f>
        <v>0</v>
      </c>
      <c r="Q13" s="195"/>
      <c r="R13" s="195">
        <v>0</v>
      </c>
      <c r="S13" s="219"/>
      <c r="T13" s="219"/>
    </row>
    <row r="14" spans="1:20" s="48" customFormat="1" ht="15" customHeight="1">
      <c r="A14" s="311"/>
      <c r="B14" s="137"/>
      <c r="C14" s="131" t="s">
        <v>10</v>
      </c>
      <c r="D14" s="131">
        <v>3</v>
      </c>
      <c r="E14" s="131"/>
      <c r="F14" s="131"/>
      <c r="G14" s="131" t="s">
        <v>12</v>
      </c>
      <c r="H14" s="131" t="s">
        <v>12</v>
      </c>
      <c r="I14" s="131" t="s">
        <v>12</v>
      </c>
      <c r="J14" s="131" t="s">
        <v>12</v>
      </c>
      <c r="K14" s="130">
        <v>16</v>
      </c>
      <c r="L14" s="214">
        <f>D14*K14/1000</f>
        <v>4.8000000000000001E-2</v>
      </c>
      <c r="M14" s="194">
        <v>16</v>
      </c>
      <c r="N14" s="196">
        <f>D14*M14/1000</f>
        <v>4.8000000000000001E-2</v>
      </c>
      <c r="O14" s="195"/>
      <c r="P14" s="196">
        <f>D14*O14/1000</f>
        <v>0</v>
      </c>
      <c r="Q14" s="195"/>
      <c r="R14" s="195">
        <v>0</v>
      </c>
      <c r="S14" s="219"/>
      <c r="T14" s="219"/>
    </row>
    <row r="15" spans="1:20" s="48" customFormat="1" ht="15" customHeight="1">
      <c r="A15" s="311"/>
      <c r="B15" s="137"/>
      <c r="C15" s="130" t="s">
        <v>38</v>
      </c>
      <c r="D15" s="131">
        <v>5</v>
      </c>
      <c r="E15" s="131"/>
      <c r="F15" s="131"/>
      <c r="G15" s="131">
        <v>0.02</v>
      </c>
      <c r="H15" s="131">
        <v>2.5</v>
      </c>
      <c r="I15" s="131">
        <v>0.04</v>
      </c>
      <c r="J15" s="131">
        <v>23.1</v>
      </c>
      <c r="K15" s="130">
        <v>900</v>
      </c>
      <c r="L15" s="214">
        <f>D15*K15/1000</f>
        <v>4.5</v>
      </c>
      <c r="M15" s="194">
        <v>900</v>
      </c>
      <c r="N15" s="196">
        <f>D15*M15/1000</f>
        <v>4.5</v>
      </c>
      <c r="O15" s="195"/>
      <c r="P15" s="196">
        <f>D15*O15/1000</f>
        <v>0</v>
      </c>
      <c r="Q15" s="195"/>
      <c r="R15" s="195">
        <v>0</v>
      </c>
      <c r="S15" s="219"/>
      <c r="T15" s="219"/>
    </row>
    <row r="16" spans="1:20" s="48" customFormat="1" ht="15" customHeight="1">
      <c r="A16" s="311"/>
      <c r="B16" s="137"/>
      <c r="C16" s="131" t="s">
        <v>33</v>
      </c>
      <c r="D16" s="131"/>
      <c r="E16" s="131"/>
      <c r="F16" s="131">
        <v>180</v>
      </c>
      <c r="G16" s="32">
        <f t="shared" ref="G16:J16" si="3">SUM(G13:G15)</f>
        <v>3.52</v>
      </c>
      <c r="H16" s="32">
        <f t="shared" si="3"/>
        <v>2.87</v>
      </c>
      <c r="I16" s="32">
        <f t="shared" si="3"/>
        <v>23.64</v>
      </c>
      <c r="J16" s="32">
        <f t="shared" si="3"/>
        <v>137.6</v>
      </c>
      <c r="K16" s="32"/>
      <c r="L16" s="220"/>
      <c r="M16" s="197"/>
      <c r="N16" s="197"/>
      <c r="O16" s="197"/>
      <c r="P16" s="197"/>
      <c r="Q16" s="197"/>
      <c r="R16" s="197"/>
      <c r="S16" s="219"/>
      <c r="T16" s="219"/>
    </row>
    <row r="17" spans="1:20" s="28" customFormat="1" ht="15" customHeight="1">
      <c r="A17" s="49" t="s">
        <v>19</v>
      </c>
      <c r="B17" s="22" t="s">
        <v>21</v>
      </c>
      <c r="C17" s="151" t="s">
        <v>109</v>
      </c>
      <c r="D17" s="21">
        <v>1</v>
      </c>
      <c r="E17" s="21">
        <v>1</v>
      </c>
      <c r="F17" s="18">
        <v>1</v>
      </c>
      <c r="G17" s="19"/>
      <c r="H17" s="19"/>
      <c r="I17" s="19"/>
      <c r="J17" s="19"/>
      <c r="K17" s="19">
        <v>688</v>
      </c>
      <c r="L17" s="218">
        <v>6.88</v>
      </c>
      <c r="M17" s="207">
        <v>688</v>
      </c>
      <c r="N17" s="207">
        <v>6.88</v>
      </c>
      <c r="O17" s="207"/>
      <c r="P17" s="207"/>
      <c r="Q17" s="207"/>
      <c r="R17" s="207"/>
      <c r="S17" s="217"/>
      <c r="T17" s="217"/>
    </row>
    <row r="18" spans="1:20" s="28" customFormat="1" ht="15" customHeight="1">
      <c r="A18" s="49"/>
      <c r="B18" s="103"/>
      <c r="C18" s="135" t="s">
        <v>9</v>
      </c>
      <c r="D18" s="97">
        <v>15</v>
      </c>
      <c r="E18" s="97">
        <v>15</v>
      </c>
      <c r="F18" s="104"/>
      <c r="G18" s="97">
        <v>0</v>
      </c>
      <c r="H18" s="97" t="s">
        <v>12</v>
      </c>
      <c r="I18" s="97">
        <v>14.9</v>
      </c>
      <c r="J18" s="97">
        <v>56.8</v>
      </c>
      <c r="K18" s="97">
        <v>80</v>
      </c>
      <c r="L18" s="199">
        <f>D18*K18/1000</f>
        <v>1.2</v>
      </c>
      <c r="M18" s="198">
        <v>80</v>
      </c>
      <c r="N18" s="199">
        <f>D18*M18/1000</f>
        <v>1.2</v>
      </c>
      <c r="O18" s="200"/>
      <c r="P18" s="199">
        <f>D18*O18/1000</f>
        <v>0</v>
      </c>
      <c r="Q18" s="200"/>
      <c r="R18" s="200">
        <v>0</v>
      </c>
      <c r="S18" s="212"/>
      <c r="T18" s="212"/>
    </row>
    <row r="19" spans="1:20" s="28" customFormat="1" ht="15" customHeight="1">
      <c r="A19" s="49"/>
      <c r="B19" s="103"/>
      <c r="C19" s="135" t="s">
        <v>33</v>
      </c>
      <c r="D19" s="97"/>
      <c r="E19" s="97"/>
      <c r="F19" s="97">
        <v>200</v>
      </c>
      <c r="G19" s="134">
        <f>SUM(G17:G18)</f>
        <v>0</v>
      </c>
      <c r="H19" s="134"/>
      <c r="I19" s="103"/>
      <c r="J19" s="103"/>
      <c r="K19" s="103"/>
      <c r="L19" s="212"/>
      <c r="M19" s="212"/>
      <c r="N19" s="212"/>
      <c r="O19" s="212"/>
      <c r="P19" s="212"/>
      <c r="Q19" s="212"/>
      <c r="R19" s="212"/>
      <c r="S19" s="212"/>
      <c r="T19" s="212"/>
    </row>
    <row r="20" spans="1:20" s="28" customFormat="1" ht="15" customHeight="1">
      <c r="A20" s="49"/>
      <c r="B20" s="317" t="s">
        <v>36</v>
      </c>
      <c r="C20" s="135" t="s">
        <v>26</v>
      </c>
      <c r="D20" s="134">
        <v>30</v>
      </c>
      <c r="E20" s="134">
        <v>30</v>
      </c>
      <c r="F20" s="134">
        <v>30</v>
      </c>
      <c r="G20" s="134">
        <v>6.96</v>
      </c>
      <c r="H20" s="134">
        <v>1.2</v>
      </c>
      <c r="I20" s="134">
        <v>46</v>
      </c>
      <c r="J20" s="134">
        <v>167.2</v>
      </c>
      <c r="K20" s="134">
        <v>78</v>
      </c>
      <c r="L20" s="198">
        <v>1.8</v>
      </c>
      <c r="M20" s="198">
        <v>78</v>
      </c>
      <c r="N20" s="198">
        <v>1.8</v>
      </c>
      <c r="O20" s="212"/>
      <c r="P20" s="212"/>
      <c r="Q20" s="212"/>
      <c r="R20" s="212"/>
      <c r="S20" s="212"/>
      <c r="T20" s="212"/>
    </row>
    <row r="21" spans="1:20" s="28" customFormat="1" ht="15" customHeight="1">
      <c r="A21" s="7"/>
      <c r="B21" s="318"/>
      <c r="C21" s="152" t="s">
        <v>26</v>
      </c>
      <c r="D21" s="97">
        <v>20</v>
      </c>
      <c r="E21" s="97">
        <v>20</v>
      </c>
      <c r="F21" s="97">
        <v>20</v>
      </c>
      <c r="G21" s="97">
        <v>6.96</v>
      </c>
      <c r="H21" s="97">
        <v>1.2</v>
      </c>
      <c r="I21" s="97">
        <v>46</v>
      </c>
      <c r="J21" s="97">
        <v>167.2</v>
      </c>
      <c r="K21" s="97">
        <v>76</v>
      </c>
      <c r="L21" s="199">
        <f>D21*K21/1000</f>
        <v>1.52</v>
      </c>
      <c r="M21" s="198">
        <v>76</v>
      </c>
      <c r="N21" s="199">
        <f>D21*K21/1000</f>
        <v>1.52</v>
      </c>
      <c r="O21" s="199"/>
      <c r="P21" s="199">
        <f>D21*O21/1000</f>
        <v>0</v>
      </c>
      <c r="Q21" s="199"/>
      <c r="R21" s="200">
        <v>0</v>
      </c>
      <c r="S21" s="212"/>
      <c r="T21" s="212"/>
    </row>
    <row r="22" spans="1:20" s="28" customFormat="1" ht="15" customHeight="1">
      <c r="A22" s="293"/>
      <c r="B22" s="107"/>
      <c r="C22" s="106"/>
      <c r="D22" s="106"/>
      <c r="E22" s="106"/>
      <c r="F22" s="106"/>
      <c r="G22" s="106"/>
      <c r="H22" s="106"/>
      <c r="I22" s="106"/>
      <c r="J22" s="106"/>
      <c r="K22" s="97"/>
      <c r="L22" s="199"/>
      <c r="M22" s="198"/>
      <c r="N22" s="199"/>
      <c r="O22" s="199"/>
      <c r="P22" s="199"/>
      <c r="Q22" s="199"/>
      <c r="R22" s="200"/>
      <c r="S22" s="199"/>
      <c r="T22" s="200"/>
    </row>
    <row r="23" spans="1:20" s="28" customFormat="1" ht="15" customHeight="1">
      <c r="A23" s="294"/>
      <c r="B23" s="107"/>
      <c r="C23" s="106"/>
      <c r="D23" s="106"/>
      <c r="E23" s="106"/>
      <c r="F23" s="106"/>
      <c r="G23" s="108">
        <f>SUM(G22:G22)</f>
        <v>0</v>
      </c>
      <c r="H23" s="108">
        <f>SUM(H22:H22)</f>
        <v>0</v>
      </c>
      <c r="I23" s="108">
        <f>SUM(I22:I22)</f>
        <v>0</v>
      </c>
      <c r="J23" s="108">
        <f>SUM(J22:J22)</f>
        <v>0</v>
      </c>
      <c r="K23" s="108"/>
      <c r="L23" s="221">
        <v>0</v>
      </c>
      <c r="M23" s="221">
        <f t="shared" ref="M23:Q23" si="4">SUM(M22:M22)</f>
        <v>0</v>
      </c>
      <c r="N23" s="221">
        <v>0</v>
      </c>
      <c r="O23" s="221">
        <f t="shared" si="4"/>
        <v>0</v>
      </c>
      <c r="P23" s="221">
        <v>0</v>
      </c>
      <c r="Q23" s="221">
        <f t="shared" si="4"/>
        <v>0</v>
      </c>
      <c r="R23" s="221">
        <v>0</v>
      </c>
      <c r="S23" s="199"/>
      <c r="T23" s="200"/>
    </row>
    <row r="24" spans="1:20" s="28" customFormat="1" ht="15" customHeight="1">
      <c r="A24" s="41" t="s">
        <v>57</v>
      </c>
      <c r="B24" s="109"/>
      <c r="C24" s="104"/>
      <c r="D24" s="104"/>
      <c r="E24" s="104"/>
      <c r="F24" s="104"/>
      <c r="G24" s="223">
        <f>G23+G21+G19+G11</f>
        <v>7.39</v>
      </c>
      <c r="H24" s="223">
        <f>H23+H21+H19+H11</f>
        <v>1.24</v>
      </c>
      <c r="I24" s="223">
        <f>I23+I21+I19+I11</f>
        <v>48.72</v>
      </c>
      <c r="J24" s="223">
        <f>J23+J21+J19+J11</f>
        <v>180.28</v>
      </c>
      <c r="K24" s="223"/>
      <c r="L24" s="222">
        <f>SUM(L5:L23)</f>
        <v>64.484000000000009</v>
      </c>
      <c r="M24" s="223"/>
      <c r="N24" s="224">
        <f>SUM(N6:N23)</f>
        <v>20.283999999999999</v>
      </c>
      <c r="O24" s="223"/>
      <c r="P24" s="222">
        <f>SUM(P5:P23)</f>
        <v>0.54</v>
      </c>
      <c r="Q24" s="223"/>
      <c r="R24" s="224">
        <f>SUM(R5:R23)</f>
        <v>43.66</v>
      </c>
      <c r="S24" s="223"/>
      <c r="T24" s="223"/>
    </row>
    <row r="25" spans="1:20">
      <c r="L25" s="225"/>
      <c r="M25" s="225"/>
      <c r="N25" s="225"/>
      <c r="O25" s="225"/>
      <c r="P25" s="225"/>
      <c r="Q25" s="225"/>
      <c r="R25" s="225"/>
      <c r="S25" s="225"/>
      <c r="T25" s="225"/>
    </row>
    <row r="26" spans="1:20">
      <c r="L26" s="225"/>
      <c r="M26" s="225"/>
      <c r="N26" s="225"/>
      <c r="O26" s="225"/>
      <c r="P26" s="225"/>
      <c r="Q26" s="225"/>
      <c r="R26" s="225"/>
      <c r="S26" s="225"/>
      <c r="T26" s="225"/>
    </row>
  </sheetData>
  <mergeCells count="18">
    <mergeCell ref="B20:B21"/>
    <mergeCell ref="A1:A3"/>
    <mergeCell ref="C1:C3"/>
    <mergeCell ref="A22:A23"/>
    <mergeCell ref="D1:D3"/>
    <mergeCell ref="A13:A16"/>
    <mergeCell ref="F1:F3"/>
    <mergeCell ref="G1:G3"/>
    <mergeCell ref="H1:H3"/>
    <mergeCell ref="I1:I3"/>
    <mergeCell ref="B5:B6"/>
    <mergeCell ref="E1:E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zoomScale="90" zoomScaleNormal="90" workbookViewId="0">
      <selection activeCell="Y20" sqref="Y20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4"/>
    </row>
    <row r="2" spans="1:20" ht="23.25" customHeight="1">
      <c r="A2" s="328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</row>
    <row r="3" spans="1:20">
      <c r="A3" s="309" t="s">
        <v>34</v>
      </c>
      <c r="B3" s="317" t="s">
        <v>0</v>
      </c>
      <c r="C3" s="309" t="s">
        <v>1</v>
      </c>
      <c r="D3" s="309" t="s">
        <v>2</v>
      </c>
      <c r="E3" s="309" t="s">
        <v>3</v>
      </c>
      <c r="F3" s="309" t="s">
        <v>4</v>
      </c>
      <c r="G3" s="309" t="s">
        <v>5</v>
      </c>
      <c r="H3" s="309" t="s">
        <v>6</v>
      </c>
      <c r="I3" s="309" t="s">
        <v>7</v>
      </c>
      <c r="J3" s="309" t="s">
        <v>8</v>
      </c>
      <c r="K3" s="309" t="s">
        <v>50</v>
      </c>
      <c r="L3" s="309"/>
      <c r="M3" s="308" t="s">
        <v>51</v>
      </c>
      <c r="N3" s="308"/>
      <c r="O3" s="308"/>
      <c r="P3" s="308"/>
      <c r="Q3" s="308"/>
      <c r="R3" s="308"/>
      <c r="S3" s="105"/>
      <c r="T3" s="105"/>
    </row>
    <row r="4" spans="1:20" ht="40.5" customHeight="1">
      <c r="A4" s="309"/>
      <c r="B4" s="320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8" t="s">
        <v>52</v>
      </c>
      <c r="N4" s="308"/>
      <c r="O4" s="309" t="s">
        <v>53</v>
      </c>
      <c r="P4" s="309"/>
      <c r="Q4" s="309" t="s">
        <v>54</v>
      </c>
      <c r="R4" s="309"/>
      <c r="S4" s="103"/>
      <c r="T4" s="105"/>
    </row>
    <row r="5" spans="1:20" ht="60.75" customHeight="1">
      <c r="A5" s="309"/>
      <c r="B5" s="318"/>
      <c r="C5" s="309"/>
      <c r="D5" s="309"/>
      <c r="E5" s="309"/>
      <c r="F5" s="309"/>
      <c r="G5" s="309"/>
      <c r="H5" s="309"/>
      <c r="I5" s="309"/>
      <c r="J5" s="309"/>
      <c r="K5" s="97" t="s">
        <v>35</v>
      </c>
      <c r="L5" s="200" t="s">
        <v>55</v>
      </c>
      <c r="M5" s="198" t="s">
        <v>35</v>
      </c>
      <c r="N5" s="200" t="s">
        <v>55</v>
      </c>
      <c r="O5" s="198" t="s">
        <v>35</v>
      </c>
      <c r="P5" s="199" t="s">
        <v>55</v>
      </c>
      <c r="Q5" s="198" t="s">
        <v>35</v>
      </c>
      <c r="R5" s="200" t="s">
        <v>55</v>
      </c>
      <c r="S5" s="103"/>
      <c r="T5" s="103"/>
    </row>
    <row r="6" spans="1:20">
      <c r="A6" s="326" t="s">
        <v>91</v>
      </c>
      <c r="B6" s="326"/>
      <c r="C6" s="20"/>
      <c r="D6" s="20"/>
      <c r="E6" s="20"/>
      <c r="F6" s="20"/>
      <c r="G6" s="20"/>
      <c r="H6" s="20"/>
      <c r="I6" s="20"/>
      <c r="J6" s="20"/>
      <c r="K6" s="20"/>
      <c r="L6" s="205"/>
      <c r="M6" s="205"/>
      <c r="N6" s="205"/>
      <c r="O6" s="205"/>
      <c r="P6" s="205"/>
      <c r="Q6" s="205"/>
      <c r="R6" s="205"/>
      <c r="S6" s="82"/>
      <c r="T6" s="82"/>
    </row>
    <row r="7" spans="1:20">
      <c r="A7" s="323" t="s">
        <v>73</v>
      </c>
      <c r="B7" s="299" t="s">
        <v>110</v>
      </c>
      <c r="C7" s="136" t="s">
        <v>13</v>
      </c>
      <c r="D7" s="77">
        <v>65</v>
      </c>
      <c r="E7" s="77">
        <v>60</v>
      </c>
      <c r="F7" s="85">
        <v>60</v>
      </c>
      <c r="G7" s="83">
        <v>1.3</v>
      </c>
      <c r="H7" s="83">
        <v>0.08</v>
      </c>
      <c r="I7" s="83">
        <v>6.06</v>
      </c>
      <c r="J7" s="83">
        <v>27.2</v>
      </c>
      <c r="K7" s="83">
        <v>35</v>
      </c>
      <c r="L7" s="196">
        <f>D7*K7/1000</f>
        <v>2.2749999999999999</v>
      </c>
      <c r="M7" s="194"/>
      <c r="N7" s="196"/>
      <c r="O7" s="195">
        <v>35</v>
      </c>
      <c r="P7" s="196">
        <v>2.27</v>
      </c>
      <c r="Q7" s="195"/>
      <c r="R7" s="195"/>
      <c r="S7" s="79"/>
      <c r="T7" s="79"/>
    </row>
    <row r="8" spans="1:20" ht="25.5">
      <c r="A8" s="324"/>
      <c r="B8" s="321"/>
      <c r="C8" s="136" t="s">
        <v>14</v>
      </c>
      <c r="D8" s="77">
        <v>6</v>
      </c>
      <c r="E8" s="77">
        <v>6</v>
      </c>
      <c r="F8" s="153">
        <v>6</v>
      </c>
      <c r="G8" s="83">
        <v>0</v>
      </c>
      <c r="H8" s="83">
        <v>6.93</v>
      </c>
      <c r="I8" s="83">
        <v>0</v>
      </c>
      <c r="J8" s="83">
        <v>62.93</v>
      </c>
      <c r="K8" s="83">
        <v>140</v>
      </c>
      <c r="L8" s="196">
        <f t="shared" ref="L8:L26" si="0">D8*K8/1000</f>
        <v>0.84</v>
      </c>
      <c r="M8" s="194"/>
      <c r="N8" s="196"/>
      <c r="O8" s="195"/>
      <c r="P8" s="196"/>
      <c r="Q8" s="195">
        <v>140</v>
      </c>
      <c r="R8" s="195">
        <f>D8*Q8/1000</f>
        <v>0.84</v>
      </c>
      <c r="S8" s="82"/>
      <c r="T8" s="82"/>
    </row>
    <row r="9" spans="1:20">
      <c r="A9" s="324"/>
      <c r="B9" s="321"/>
      <c r="C9" s="136" t="s">
        <v>111</v>
      </c>
      <c r="D9" s="77">
        <v>6</v>
      </c>
      <c r="E9" s="77">
        <v>6</v>
      </c>
      <c r="F9" s="85">
        <v>6</v>
      </c>
      <c r="G9" s="83">
        <v>0</v>
      </c>
      <c r="H9" s="83">
        <v>0</v>
      </c>
      <c r="I9" s="83">
        <v>9.98</v>
      </c>
      <c r="J9" s="83">
        <v>37.9</v>
      </c>
      <c r="K9" s="83">
        <v>80</v>
      </c>
      <c r="L9" s="196">
        <f t="shared" si="0"/>
        <v>0.48</v>
      </c>
      <c r="M9" s="194"/>
      <c r="N9" s="196"/>
      <c r="O9" s="195"/>
      <c r="P9" s="196"/>
      <c r="Q9" s="195">
        <v>80</v>
      </c>
      <c r="R9" s="195">
        <f>D9*Q9/1000</f>
        <v>0.48</v>
      </c>
      <c r="S9" s="82"/>
      <c r="T9" s="82"/>
    </row>
    <row r="10" spans="1:20">
      <c r="A10" s="325"/>
      <c r="B10" s="322"/>
      <c r="C10" s="27"/>
      <c r="D10" s="70"/>
      <c r="E10" s="70"/>
      <c r="F10" s="27"/>
      <c r="G10" s="18"/>
      <c r="H10" s="18"/>
      <c r="I10" s="18"/>
      <c r="J10" s="18"/>
      <c r="K10" s="85"/>
      <c r="L10" s="196"/>
      <c r="M10" s="197"/>
      <c r="N10" s="196"/>
      <c r="O10" s="206"/>
      <c r="P10" s="196"/>
      <c r="Q10" s="206"/>
      <c r="R10" s="195"/>
      <c r="S10" s="82"/>
      <c r="T10" s="82"/>
    </row>
    <row r="11" spans="1:20">
      <c r="A11" s="77"/>
      <c r="B11" s="110"/>
      <c r="C11" s="27" t="s">
        <v>33</v>
      </c>
      <c r="D11" s="39"/>
      <c r="E11" s="39"/>
      <c r="F11" s="27" t="s">
        <v>112</v>
      </c>
      <c r="G11" s="19"/>
      <c r="H11" s="19"/>
      <c r="I11" s="19"/>
      <c r="J11" s="19"/>
      <c r="K11" s="32"/>
      <c r="L11" s="196"/>
      <c r="M11" s="206"/>
      <c r="N11" s="206"/>
      <c r="O11" s="206"/>
      <c r="P11" s="206"/>
      <c r="Q11" s="206"/>
      <c r="R11" s="206"/>
      <c r="S11" s="110"/>
      <c r="T11" s="110"/>
    </row>
    <row r="12" spans="1:20" ht="38.25">
      <c r="A12" s="21" t="s">
        <v>116</v>
      </c>
      <c r="B12" s="319" t="s">
        <v>113</v>
      </c>
      <c r="C12" s="21" t="s">
        <v>115</v>
      </c>
      <c r="D12" s="21">
        <v>100</v>
      </c>
      <c r="E12" s="21">
        <v>100</v>
      </c>
      <c r="F12" s="151"/>
      <c r="G12" s="18">
        <v>27.4</v>
      </c>
      <c r="H12" s="18">
        <v>5.24</v>
      </c>
      <c r="I12" s="18">
        <v>0</v>
      </c>
      <c r="J12" s="18">
        <v>110</v>
      </c>
      <c r="K12" s="85">
        <v>325</v>
      </c>
      <c r="L12" s="196">
        <f t="shared" si="0"/>
        <v>32.5</v>
      </c>
      <c r="M12" s="195"/>
      <c r="N12" s="196">
        <v>0</v>
      </c>
      <c r="O12" s="195"/>
      <c r="P12" s="196">
        <v>0</v>
      </c>
      <c r="Q12" s="195">
        <v>325</v>
      </c>
      <c r="R12" s="195">
        <f>D12*Q12/1000</f>
        <v>32.5</v>
      </c>
      <c r="S12" s="110"/>
      <c r="T12" s="110"/>
    </row>
    <row r="13" spans="1:20" ht="11.25" customHeight="1">
      <c r="A13" s="21"/>
      <c r="B13" s="319"/>
      <c r="C13" s="21"/>
      <c r="D13" s="21"/>
      <c r="E13" s="21"/>
      <c r="F13" s="18">
        <v>100</v>
      </c>
      <c r="G13" s="18"/>
      <c r="H13" s="18"/>
      <c r="I13" s="18"/>
      <c r="J13" s="18"/>
      <c r="K13" s="85"/>
      <c r="L13" s="196"/>
      <c r="M13" s="195"/>
      <c r="N13" s="196"/>
      <c r="O13" s="195"/>
      <c r="P13" s="196"/>
      <c r="Q13" s="195"/>
      <c r="R13" s="195"/>
      <c r="S13" s="81"/>
      <c r="T13" s="81"/>
    </row>
    <row r="14" spans="1:20">
      <c r="A14" s="21"/>
      <c r="B14" s="22"/>
      <c r="C14" s="21"/>
      <c r="D14" s="21"/>
      <c r="E14" s="21"/>
      <c r="F14" s="18"/>
      <c r="G14" s="18"/>
      <c r="H14" s="18"/>
      <c r="I14" s="18"/>
      <c r="J14" s="18"/>
      <c r="K14" s="85"/>
      <c r="L14" s="196"/>
      <c r="M14" s="195"/>
      <c r="N14" s="196"/>
      <c r="O14" s="195"/>
      <c r="P14" s="196"/>
      <c r="Q14" s="195"/>
      <c r="R14" s="195"/>
      <c r="S14" s="81"/>
      <c r="T14" s="81"/>
    </row>
    <row r="15" spans="1:20">
      <c r="A15" s="21"/>
      <c r="B15" s="22"/>
      <c r="C15" s="21"/>
      <c r="D15" s="21"/>
      <c r="E15" s="21"/>
      <c r="F15" s="18"/>
      <c r="G15" s="19"/>
      <c r="H15" s="19"/>
      <c r="I15" s="19"/>
      <c r="J15" s="19"/>
      <c r="K15" s="19"/>
      <c r="L15" s="196"/>
      <c r="M15" s="207"/>
      <c r="N15" s="207"/>
      <c r="O15" s="207"/>
      <c r="P15" s="207"/>
      <c r="Q15" s="207"/>
      <c r="R15" s="207"/>
      <c r="S15" s="22"/>
      <c r="T15" s="22"/>
    </row>
    <row r="16" spans="1:20" hidden="1">
      <c r="A16" s="85"/>
      <c r="B16" s="82"/>
      <c r="C16" s="77"/>
      <c r="D16" s="85"/>
      <c r="E16" s="85"/>
      <c r="F16" s="85"/>
      <c r="G16" s="85"/>
      <c r="H16" s="85"/>
      <c r="I16" s="85"/>
      <c r="J16" s="85"/>
      <c r="K16" s="85"/>
      <c r="L16" s="196">
        <f t="shared" si="0"/>
        <v>0</v>
      </c>
      <c r="M16" s="195"/>
      <c r="N16" s="196">
        <f>D16*M16/1000</f>
        <v>0</v>
      </c>
      <c r="O16" s="195"/>
      <c r="P16" s="196">
        <f>D16*O16/1000</f>
        <v>0</v>
      </c>
      <c r="Q16" s="195"/>
      <c r="R16" s="195">
        <f>D16*Q16/1000</f>
        <v>0</v>
      </c>
      <c r="S16" s="22"/>
      <c r="T16" s="22"/>
    </row>
    <row r="17" spans="1:20" ht="25.5" customHeight="1">
      <c r="A17" s="311" t="s">
        <v>28</v>
      </c>
      <c r="B17" s="148" t="s">
        <v>117</v>
      </c>
      <c r="C17" s="143" t="s">
        <v>30</v>
      </c>
      <c r="D17" s="85">
        <v>170</v>
      </c>
      <c r="E17" s="85">
        <v>150</v>
      </c>
      <c r="F17" s="85"/>
      <c r="G17" s="85">
        <v>5.01</v>
      </c>
      <c r="H17" s="85">
        <v>0.72</v>
      </c>
      <c r="I17" s="85">
        <v>31.19</v>
      </c>
      <c r="J17" s="85">
        <v>144.29</v>
      </c>
      <c r="K17" s="83">
        <v>25</v>
      </c>
      <c r="L17" s="196">
        <f t="shared" si="0"/>
        <v>4.25</v>
      </c>
      <c r="M17" s="194"/>
      <c r="N17" s="208"/>
      <c r="O17" s="194">
        <v>25</v>
      </c>
      <c r="P17" s="208">
        <v>4.25</v>
      </c>
      <c r="Q17" s="195"/>
      <c r="R17" s="195"/>
      <c r="S17" s="82"/>
      <c r="T17" s="82"/>
    </row>
    <row r="18" spans="1:20" ht="15" customHeight="1">
      <c r="A18" s="311"/>
      <c r="B18" s="82"/>
      <c r="C18" s="143" t="s">
        <v>118</v>
      </c>
      <c r="D18" s="85">
        <v>24</v>
      </c>
      <c r="E18" s="85">
        <v>24</v>
      </c>
      <c r="F18" s="85"/>
      <c r="G18" s="85">
        <v>0.67</v>
      </c>
      <c r="H18" s="85">
        <v>0.76</v>
      </c>
      <c r="I18" s="85">
        <v>1.1200000000000001</v>
      </c>
      <c r="J18" s="85">
        <v>13.9</v>
      </c>
      <c r="K18" s="83">
        <v>83</v>
      </c>
      <c r="L18" s="196">
        <f t="shared" si="0"/>
        <v>1.992</v>
      </c>
      <c r="M18" s="194">
        <v>83</v>
      </c>
      <c r="N18" s="196">
        <f>D18*M18/1000</f>
        <v>1.992</v>
      </c>
      <c r="O18" s="195"/>
      <c r="P18" s="196"/>
      <c r="Q18" s="195"/>
      <c r="R18" s="195"/>
      <c r="S18" s="82"/>
      <c r="T18" s="82"/>
    </row>
    <row r="19" spans="1:20">
      <c r="A19" s="311"/>
      <c r="B19" s="82"/>
      <c r="C19" s="141" t="s">
        <v>38</v>
      </c>
      <c r="D19" s="85">
        <v>5.2</v>
      </c>
      <c r="E19" s="85"/>
      <c r="F19" s="85"/>
      <c r="G19" s="85">
        <v>0.04</v>
      </c>
      <c r="H19" s="85">
        <v>3.77</v>
      </c>
      <c r="I19" s="85">
        <v>0.13</v>
      </c>
      <c r="J19" s="85">
        <v>34.369999999999997</v>
      </c>
      <c r="K19" s="83">
        <v>900</v>
      </c>
      <c r="L19" s="196">
        <f t="shared" si="0"/>
        <v>4.68</v>
      </c>
      <c r="M19" s="194">
        <v>900</v>
      </c>
      <c r="N19" s="196">
        <f>D19*M19/1000</f>
        <v>4.68</v>
      </c>
      <c r="O19" s="195"/>
      <c r="P19" s="196"/>
      <c r="Q19" s="195"/>
      <c r="R19" s="195"/>
      <c r="S19" s="82"/>
      <c r="T19" s="82"/>
    </row>
    <row r="20" spans="1:20">
      <c r="A20" s="311"/>
      <c r="B20" s="82"/>
      <c r="C20" s="143" t="s">
        <v>10</v>
      </c>
      <c r="D20" s="85">
        <v>1</v>
      </c>
      <c r="E20" s="85"/>
      <c r="F20" s="85"/>
      <c r="G20" s="32"/>
      <c r="H20" s="32"/>
      <c r="I20" s="32"/>
      <c r="J20" s="32"/>
      <c r="K20" s="32">
        <v>16</v>
      </c>
      <c r="L20" s="196">
        <f t="shared" si="0"/>
        <v>1.6E-2</v>
      </c>
      <c r="M20" s="195">
        <v>16</v>
      </c>
      <c r="N20" s="197">
        <v>0.02</v>
      </c>
      <c r="O20" s="197"/>
      <c r="P20" s="197"/>
      <c r="Q20" s="197"/>
      <c r="R20" s="197"/>
      <c r="S20" s="82"/>
      <c r="T20" s="82"/>
    </row>
    <row r="21" spans="1:20">
      <c r="A21" s="184"/>
      <c r="B21" s="186"/>
      <c r="C21" s="182"/>
      <c r="D21" s="182"/>
      <c r="E21" s="182"/>
      <c r="F21" s="182">
        <v>180</v>
      </c>
      <c r="G21" s="32"/>
      <c r="H21" s="32"/>
      <c r="I21" s="32"/>
      <c r="J21" s="32"/>
      <c r="K21" s="32"/>
      <c r="L21" s="196"/>
      <c r="M21" s="195"/>
      <c r="N21" s="197"/>
      <c r="O21" s="197"/>
      <c r="P21" s="197"/>
      <c r="Q21" s="197"/>
      <c r="R21" s="197"/>
      <c r="S21" s="186"/>
      <c r="T21" s="186"/>
    </row>
    <row r="22" spans="1:20">
      <c r="A22" s="311" t="s">
        <v>19</v>
      </c>
      <c r="B22" s="327" t="s">
        <v>21</v>
      </c>
      <c r="C22" s="77" t="s">
        <v>20</v>
      </c>
      <c r="D22" s="77">
        <v>1</v>
      </c>
      <c r="E22" s="77">
        <v>1</v>
      </c>
      <c r="F22" s="83"/>
      <c r="G22" s="83">
        <v>0.04</v>
      </c>
      <c r="H22" s="83" t="s">
        <v>12</v>
      </c>
      <c r="I22" s="83" t="s">
        <v>12</v>
      </c>
      <c r="J22" s="83"/>
      <c r="K22" s="83">
        <v>688</v>
      </c>
      <c r="L22" s="196">
        <f t="shared" si="0"/>
        <v>0.68799999999999994</v>
      </c>
      <c r="M22" s="194">
        <v>688</v>
      </c>
      <c r="N22" s="196">
        <f>D22*M22/1000</f>
        <v>0.68799999999999994</v>
      </c>
      <c r="O22" s="195"/>
      <c r="P22" s="196">
        <f>D22*O22/1000</f>
        <v>0</v>
      </c>
      <c r="Q22" s="195"/>
      <c r="R22" s="195">
        <f>D22*Q22/1000</f>
        <v>0</v>
      </c>
      <c r="S22" s="82"/>
      <c r="T22" s="82"/>
    </row>
    <row r="23" spans="1:20">
      <c r="A23" s="311"/>
      <c r="B23" s="327"/>
      <c r="C23" s="77" t="s">
        <v>9</v>
      </c>
      <c r="D23" s="77">
        <v>15</v>
      </c>
      <c r="E23" s="77">
        <v>15</v>
      </c>
      <c r="F23" s="83"/>
      <c r="G23" s="83">
        <v>0</v>
      </c>
      <c r="H23" s="83"/>
      <c r="I23" s="83">
        <v>14.9</v>
      </c>
      <c r="J23" s="83">
        <v>58</v>
      </c>
      <c r="K23" s="83">
        <v>80</v>
      </c>
      <c r="L23" s="196">
        <f t="shared" si="0"/>
        <v>1.2</v>
      </c>
      <c r="M23" s="194">
        <v>80</v>
      </c>
      <c r="N23" s="196">
        <f>D23*M23/1000</f>
        <v>1.2</v>
      </c>
      <c r="O23" s="195"/>
      <c r="P23" s="196">
        <f>D23*O23/1000</f>
        <v>0</v>
      </c>
      <c r="Q23" s="195"/>
      <c r="R23" s="195">
        <f>D23*Q23/1000</f>
        <v>0</v>
      </c>
      <c r="S23" s="82"/>
      <c r="T23" s="82"/>
    </row>
    <row r="24" spans="1:20" ht="10.5" customHeight="1">
      <c r="A24" s="311"/>
      <c r="B24" s="327"/>
      <c r="C24" s="77" t="s">
        <v>33</v>
      </c>
      <c r="D24" s="77"/>
      <c r="E24" s="77"/>
      <c r="F24" s="83" t="s">
        <v>39</v>
      </c>
      <c r="G24" s="34"/>
      <c r="H24" s="34"/>
      <c r="I24" s="34"/>
      <c r="J24" s="34"/>
      <c r="K24" s="34"/>
      <c r="L24" s="196">
        <f t="shared" si="0"/>
        <v>0</v>
      </c>
      <c r="M24" s="209"/>
      <c r="N24" s="209"/>
      <c r="O24" s="209"/>
      <c r="P24" s="209"/>
      <c r="Q24" s="209"/>
      <c r="R24" s="209"/>
      <c r="S24" s="82"/>
      <c r="T24" s="82"/>
    </row>
    <row r="25" spans="1:20">
      <c r="A25" s="77"/>
      <c r="B25" s="82" t="s">
        <v>26</v>
      </c>
      <c r="C25" s="77" t="s">
        <v>26</v>
      </c>
      <c r="D25" s="77">
        <v>30</v>
      </c>
      <c r="E25" s="77">
        <v>30</v>
      </c>
      <c r="F25" s="83">
        <v>30</v>
      </c>
      <c r="G25" s="33">
        <v>12.16</v>
      </c>
      <c r="H25" s="33">
        <v>1.44</v>
      </c>
      <c r="I25" s="33">
        <v>79.760000000000005</v>
      </c>
      <c r="J25" s="33">
        <v>180.8</v>
      </c>
      <c r="K25" s="34">
        <v>78</v>
      </c>
      <c r="L25" s="196">
        <f t="shared" si="0"/>
        <v>2.34</v>
      </c>
      <c r="M25" s="209">
        <v>78</v>
      </c>
      <c r="N25" s="196">
        <f>D25*M25/1000</f>
        <v>2.34</v>
      </c>
      <c r="O25" s="206"/>
      <c r="P25" s="196">
        <f>D25*O25/1000</f>
        <v>0</v>
      </c>
      <c r="Q25" s="206"/>
      <c r="R25" s="195">
        <f>D25*Q25/1000</f>
        <v>0</v>
      </c>
      <c r="S25" s="82"/>
      <c r="T25" s="82"/>
    </row>
    <row r="26" spans="1:20">
      <c r="A26" s="311"/>
      <c r="B26" s="82"/>
      <c r="C26" s="136" t="s">
        <v>26</v>
      </c>
      <c r="D26" s="77">
        <v>20</v>
      </c>
      <c r="E26" s="77">
        <v>20</v>
      </c>
      <c r="F26" s="83">
        <v>20</v>
      </c>
      <c r="G26" s="83"/>
      <c r="H26" s="83"/>
      <c r="I26" s="83"/>
      <c r="J26" s="83"/>
      <c r="K26" s="83">
        <v>76</v>
      </c>
      <c r="L26" s="196">
        <f t="shared" si="0"/>
        <v>1.52</v>
      </c>
      <c r="M26" s="194">
        <v>76</v>
      </c>
      <c r="N26" s="196">
        <f>D26*K26/1000</f>
        <v>1.52</v>
      </c>
      <c r="O26" s="195"/>
      <c r="P26" s="196"/>
      <c r="Q26" s="195"/>
      <c r="R26" s="195"/>
      <c r="S26" s="82"/>
      <c r="T26" s="82"/>
    </row>
    <row r="27" spans="1:20" ht="15" customHeight="1">
      <c r="A27" s="311"/>
      <c r="B27" s="82"/>
      <c r="C27" s="77" t="s">
        <v>33</v>
      </c>
      <c r="D27" s="77"/>
      <c r="E27" s="77"/>
      <c r="F27" s="83">
        <v>50</v>
      </c>
      <c r="G27" s="33">
        <f t="shared" ref="G27:Q27" si="1">SUM(G26:G26)</f>
        <v>0</v>
      </c>
      <c r="H27" s="33">
        <f t="shared" si="1"/>
        <v>0</v>
      </c>
      <c r="I27" s="33">
        <f t="shared" si="1"/>
        <v>0</v>
      </c>
      <c r="J27" s="33">
        <f t="shared" si="1"/>
        <v>0</v>
      </c>
      <c r="K27" s="33"/>
      <c r="L27" s="210">
        <v>0</v>
      </c>
      <c r="M27" s="210"/>
      <c r="N27" s="210">
        <v>0</v>
      </c>
      <c r="O27" s="210">
        <f t="shared" si="1"/>
        <v>0</v>
      </c>
      <c r="P27" s="202">
        <v>0</v>
      </c>
      <c r="Q27" s="210">
        <f t="shared" si="1"/>
        <v>0</v>
      </c>
      <c r="R27" s="210">
        <v>0</v>
      </c>
      <c r="S27" s="33"/>
      <c r="T27" s="9"/>
    </row>
    <row r="28" spans="1:20">
      <c r="A28" s="311"/>
      <c r="B28" s="82"/>
      <c r="C28" s="77"/>
      <c r="D28" s="77"/>
      <c r="E28" s="77"/>
      <c r="F28" s="77"/>
      <c r="G28" s="210">
        <f t="shared" ref="G28:K28" si="2">G11+G15+G20+G24+G25+G27</f>
        <v>12.16</v>
      </c>
      <c r="H28" s="210">
        <f t="shared" si="2"/>
        <v>1.44</v>
      </c>
      <c r="I28" s="210">
        <f t="shared" si="2"/>
        <v>79.760000000000005</v>
      </c>
      <c r="J28" s="210">
        <f t="shared" si="2"/>
        <v>180.8</v>
      </c>
      <c r="K28" s="210">
        <f t="shared" si="2"/>
        <v>94</v>
      </c>
      <c r="L28" s="211">
        <f>SUM(L7:L27)</f>
        <v>52.780999999999999</v>
      </c>
      <c r="M28" s="210"/>
      <c r="N28" s="211">
        <f>SUM(N18:N27)</f>
        <v>12.439999999999998</v>
      </c>
      <c r="O28" s="210"/>
      <c r="P28" s="211">
        <f>SUM(P7:P27)</f>
        <v>6.52</v>
      </c>
      <c r="Q28" s="210"/>
      <c r="R28" s="211">
        <f>SUM(R8:R27)</f>
        <v>33.82</v>
      </c>
      <c r="S28" s="31"/>
      <c r="T28" s="9"/>
    </row>
    <row r="29" spans="1:20">
      <c r="A29" s="306" t="s">
        <v>57</v>
      </c>
      <c r="B29" s="30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27"/>
      <c r="S29" s="9"/>
      <c r="T29" s="9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0"/>
    <mergeCell ref="A7:A10"/>
    <mergeCell ref="A26:A28"/>
    <mergeCell ref="A29:B29"/>
    <mergeCell ref="A6:B6"/>
    <mergeCell ref="B12:B13"/>
    <mergeCell ref="A17:A20"/>
    <mergeCell ref="A22:A24"/>
    <mergeCell ref="B22:B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2"/>
  <sheetViews>
    <sheetView workbookViewId="0">
      <selection activeCell="F13" sqref="F13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60" customFormat="1" ht="15" customHeight="1">
      <c r="A1" s="331" t="s">
        <v>34</v>
      </c>
      <c r="B1" s="112" t="s">
        <v>0</v>
      </c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50</v>
      </c>
      <c r="L1" s="331"/>
      <c r="M1" s="330" t="s">
        <v>51</v>
      </c>
      <c r="N1" s="330"/>
      <c r="O1" s="330"/>
      <c r="P1" s="330"/>
      <c r="Q1" s="330"/>
      <c r="R1" s="330"/>
      <c r="S1" s="113"/>
      <c r="T1" s="113"/>
      <c r="U1" s="113"/>
    </row>
    <row r="2" spans="1:21" s="60" customFormat="1" ht="75" customHeight="1">
      <c r="A2" s="331"/>
      <c r="B2" s="121" t="s">
        <v>92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0" t="s">
        <v>52</v>
      </c>
      <c r="N2" s="330"/>
      <c r="O2" s="331" t="s">
        <v>53</v>
      </c>
      <c r="P2" s="331"/>
      <c r="Q2" s="331" t="s">
        <v>54</v>
      </c>
      <c r="R2" s="331"/>
      <c r="S2" s="113"/>
      <c r="T2" s="113"/>
      <c r="U2" s="113"/>
    </row>
    <row r="3" spans="1:21" s="60" customFormat="1" ht="44.25" customHeight="1">
      <c r="A3" s="331"/>
      <c r="B3" s="112"/>
      <c r="C3" s="331"/>
      <c r="D3" s="331"/>
      <c r="E3" s="331"/>
      <c r="F3" s="331"/>
      <c r="G3" s="331"/>
      <c r="H3" s="331"/>
      <c r="I3" s="331"/>
      <c r="J3" s="331"/>
      <c r="K3" s="112" t="s">
        <v>35</v>
      </c>
      <c r="L3" s="226" t="s">
        <v>55</v>
      </c>
      <c r="M3" s="227" t="s">
        <v>35</v>
      </c>
      <c r="N3" s="226" t="s">
        <v>55</v>
      </c>
      <c r="O3" s="227" t="s">
        <v>35</v>
      </c>
      <c r="P3" s="228" t="s">
        <v>55</v>
      </c>
      <c r="Q3" s="227" t="s">
        <v>35</v>
      </c>
      <c r="R3" s="226" t="s">
        <v>55</v>
      </c>
      <c r="S3" s="113"/>
      <c r="T3" s="103"/>
      <c r="U3" s="103"/>
    </row>
    <row r="4" spans="1:21" s="60" customFormat="1" ht="15.75" customHeight="1">
      <c r="A4" s="87"/>
      <c r="B4" s="148" t="s">
        <v>102</v>
      </c>
      <c r="C4" s="145" t="s">
        <v>32</v>
      </c>
      <c r="D4" s="85">
        <v>100</v>
      </c>
      <c r="E4" s="85">
        <v>100</v>
      </c>
      <c r="F4" s="85">
        <v>100</v>
      </c>
      <c r="G4" s="85">
        <v>0.08</v>
      </c>
      <c r="H4" s="83">
        <v>6.9000000000000006E-2</v>
      </c>
      <c r="I4" s="85">
        <v>1.79</v>
      </c>
      <c r="J4" s="85">
        <v>7.8</v>
      </c>
      <c r="K4" s="101">
        <v>100</v>
      </c>
      <c r="L4" s="214">
        <f>D4*K4/1000</f>
        <v>10</v>
      </c>
      <c r="M4" s="214"/>
      <c r="N4" s="214"/>
      <c r="O4" s="229"/>
      <c r="P4" s="214"/>
      <c r="Q4" s="229">
        <v>100</v>
      </c>
      <c r="R4" s="229">
        <f>D4*Q4/1000</f>
        <v>10</v>
      </c>
      <c r="S4" s="31"/>
      <c r="T4" s="82"/>
      <c r="U4" s="82"/>
    </row>
    <row r="5" spans="1:21" s="60" customFormat="1" ht="12" customHeight="1">
      <c r="A5" s="333"/>
      <c r="B5" s="335" t="s">
        <v>119</v>
      </c>
      <c r="C5" s="145" t="s">
        <v>158</v>
      </c>
      <c r="D5" s="85">
        <v>90</v>
      </c>
      <c r="E5" s="85">
        <v>80</v>
      </c>
      <c r="F5" s="85"/>
      <c r="G5" s="83">
        <v>11</v>
      </c>
      <c r="H5" s="85">
        <v>13.5</v>
      </c>
      <c r="I5" s="85">
        <v>4.78</v>
      </c>
      <c r="J5" s="85">
        <v>185</v>
      </c>
      <c r="K5" s="101">
        <v>360</v>
      </c>
      <c r="L5" s="214">
        <f t="shared" ref="L5:L19" si="0">D5*K5/1000</f>
        <v>32.4</v>
      </c>
      <c r="M5" s="214"/>
      <c r="N5" s="214"/>
      <c r="O5" s="229"/>
      <c r="P5" s="214"/>
      <c r="Q5" s="229">
        <v>360</v>
      </c>
      <c r="R5" s="229">
        <f t="shared" ref="R5:R19" si="1">D5*Q5/1000</f>
        <v>32.4</v>
      </c>
      <c r="S5" s="31"/>
      <c r="T5" s="82"/>
      <c r="U5" s="82"/>
    </row>
    <row r="6" spans="1:21" s="60" customFormat="1" ht="14.25" customHeight="1">
      <c r="A6" s="334"/>
      <c r="B6" s="336"/>
      <c r="C6" s="145" t="s">
        <v>43</v>
      </c>
      <c r="D6" s="85">
        <v>8</v>
      </c>
      <c r="E6" s="85">
        <v>8</v>
      </c>
      <c r="F6" s="85"/>
      <c r="G6" s="143"/>
      <c r="H6" s="143"/>
      <c r="I6" s="143"/>
      <c r="J6" s="143"/>
      <c r="K6" s="172">
        <v>100</v>
      </c>
      <c r="L6" s="214">
        <f t="shared" si="0"/>
        <v>0.8</v>
      </c>
      <c r="M6" s="229">
        <v>78</v>
      </c>
      <c r="N6" s="229">
        <f>D6*K6/1000</f>
        <v>0.8</v>
      </c>
      <c r="O6" s="220"/>
      <c r="P6" s="220"/>
      <c r="Q6" s="220"/>
      <c r="R6" s="229"/>
      <c r="S6" s="31"/>
      <c r="T6" s="82"/>
      <c r="U6" s="82"/>
    </row>
    <row r="7" spans="1:21" ht="12.75" customHeight="1">
      <c r="A7" s="161"/>
      <c r="B7" s="336"/>
      <c r="C7" s="9" t="s">
        <v>121</v>
      </c>
      <c r="D7" s="9">
        <v>2</v>
      </c>
      <c r="E7" s="9">
        <v>2</v>
      </c>
      <c r="F7" s="9"/>
      <c r="G7" s="9"/>
      <c r="H7" s="9"/>
      <c r="I7" s="9"/>
      <c r="J7" s="9"/>
      <c r="K7" s="174">
        <v>900</v>
      </c>
      <c r="L7" s="214">
        <f t="shared" si="0"/>
        <v>1.8</v>
      </c>
      <c r="M7" s="230"/>
      <c r="N7" s="229">
        <v>0</v>
      </c>
      <c r="O7" s="230"/>
      <c r="P7" s="230"/>
      <c r="Q7" s="230">
        <v>900</v>
      </c>
      <c r="R7" s="229">
        <f t="shared" si="1"/>
        <v>1.8</v>
      </c>
      <c r="S7" s="9"/>
      <c r="T7" s="148"/>
      <c r="U7" s="148"/>
    </row>
    <row r="8" spans="1:21" ht="12.75" customHeight="1">
      <c r="A8" s="310"/>
      <c r="B8" s="337"/>
      <c r="C8" s="145" t="s">
        <v>14</v>
      </c>
      <c r="D8" s="85">
        <v>5</v>
      </c>
      <c r="E8" s="85">
        <v>5</v>
      </c>
      <c r="F8" s="85"/>
      <c r="G8" s="85"/>
      <c r="H8" s="85"/>
      <c r="I8" s="85"/>
      <c r="J8" s="85"/>
      <c r="K8" s="171">
        <v>140</v>
      </c>
      <c r="L8" s="214">
        <f t="shared" si="0"/>
        <v>0.7</v>
      </c>
      <c r="M8" s="231"/>
      <c r="N8" s="229">
        <v>0</v>
      </c>
      <c r="O8" s="229"/>
      <c r="P8" s="214"/>
      <c r="Q8" s="229">
        <v>140</v>
      </c>
      <c r="R8" s="229">
        <f t="shared" si="1"/>
        <v>0.7</v>
      </c>
      <c r="S8" s="31"/>
      <c r="T8" s="9"/>
      <c r="U8" s="9"/>
    </row>
    <row r="9" spans="1:21" ht="12.75" customHeight="1">
      <c r="A9" s="310"/>
      <c r="B9" s="188"/>
      <c r="C9" s="184"/>
      <c r="D9" s="182"/>
      <c r="E9" s="182"/>
      <c r="F9" s="182">
        <v>100</v>
      </c>
      <c r="G9" s="182"/>
      <c r="H9" s="182"/>
      <c r="I9" s="182"/>
      <c r="J9" s="182"/>
      <c r="K9" s="180"/>
      <c r="L9" s="214"/>
      <c r="M9" s="231"/>
      <c r="N9" s="229"/>
      <c r="O9" s="229"/>
      <c r="P9" s="214"/>
      <c r="Q9" s="229"/>
      <c r="R9" s="229"/>
      <c r="S9" s="31"/>
      <c r="T9" s="9"/>
      <c r="U9" s="9"/>
    </row>
    <row r="10" spans="1:21" ht="14.25" customHeight="1">
      <c r="A10" s="310"/>
      <c r="B10" s="146" t="s">
        <v>122</v>
      </c>
      <c r="C10" s="77" t="s">
        <v>48</v>
      </c>
      <c r="D10" s="85">
        <v>55</v>
      </c>
      <c r="E10" s="85">
        <v>55</v>
      </c>
      <c r="F10" s="85"/>
      <c r="G10" s="85">
        <v>1.1599999999999999</v>
      </c>
      <c r="H10" s="85">
        <v>0.42</v>
      </c>
      <c r="I10" s="85">
        <v>10.58</v>
      </c>
      <c r="J10" s="85">
        <v>52.55</v>
      </c>
      <c r="K10" s="171">
        <v>90</v>
      </c>
      <c r="L10" s="214">
        <f t="shared" si="0"/>
        <v>4.95</v>
      </c>
      <c r="M10" s="231"/>
      <c r="N10" s="229">
        <v>0</v>
      </c>
      <c r="O10" s="229"/>
      <c r="P10" s="214"/>
      <c r="Q10" s="229">
        <v>90</v>
      </c>
      <c r="R10" s="229">
        <f t="shared" si="1"/>
        <v>4.95</v>
      </c>
      <c r="S10" s="31"/>
      <c r="T10" s="9"/>
      <c r="U10" s="9"/>
    </row>
    <row r="11" spans="1:21" ht="14.25" customHeight="1">
      <c r="A11" s="310"/>
      <c r="B11" s="82"/>
      <c r="C11" s="77" t="s">
        <v>69</v>
      </c>
      <c r="D11" s="85">
        <v>7</v>
      </c>
      <c r="E11" s="85">
        <v>7</v>
      </c>
      <c r="F11" s="85"/>
      <c r="G11" s="85">
        <v>0.04</v>
      </c>
      <c r="H11" s="85">
        <v>3.63</v>
      </c>
      <c r="I11" s="85">
        <v>0.13</v>
      </c>
      <c r="J11" s="85">
        <v>33.049999999999997</v>
      </c>
      <c r="K11" s="171">
        <v>900</v>
      </c>
      <c r="L11" s="214">
        <f t="shared" si="0"/>
        <v>6.3</v>
      </c>
      <c r="M11" s="231"/>
      <c r="N11" s="229">
        <v>0</v>
      </c>
      <c r="O11" s="229"/>
      <c r="P11" s="214">
        <f>D11*O11/1000</f>
        <v>0</v>
      </c>
      <c r="Q11" s="229">
        <v>900</v>
      </c>
      <c r="R11" s="229">
        <f t="shared" si="1"/>
        <v>6.3</v>
      </c>
      <c r="S11" s="31"/>
      <c r="T11" s="33"/>
      <c r="U11" s="33"/>
    </row>
    <row r="12" spans="1:21">
      <c r="A12" s="310"/>
      <c r="B12" s="82"/>
      <c r="C12" s="77" t="s">
        <v>10</v>
      </c>
      <c r="D12" s="85">
        <v>1</v>
      </c>
      <c r="E12" s="85">
        <v>1</v>
      </c>
      <c r="F12" s="85"/>
      <c r="G12" s="85" t="s">
        <v>12</v>
      </c>
      <c r="H12" s="85" t="s">
        <v>12</v>
      </c>
      <c r="I12" s="85" t="s">
        <v>12</v>
      </c>
      <c r="J12" s="85" t="s">
        <v>12</v>
      </c>
      <c r="K12" s="171">
        <v>16</v>
      </c>
      <c r="L12" s="214">
        <f t="shared" si="0"/>
        <v>1.6E-2</v>
      </c>
      <c r="M12" s="231">
        <v>16</v>
      </c>
      <c r="N12" s="229">
        <f t="shared" ref="N12:N19" si="2">D12*K12/1000</f>
        <v>1.6E-2</v>
      </c>
      <c r="O12" s="229"/>
      <c r="P12" s="214">
        <f>D12*O12/1000</f>
        <v>0</v>
      </c>
      <c r="Q12" s="229"/>
      <c r="R12" s="229">
        <f t="shared" si="1"/>
        <v>0</v>
      </c>
      <c r="S12" s="31"/>
      <c r="T12" s="82"/>
      <c r="U12" s="82"/>
    </row>
    <row r="13" spans="1:21">
      <c r="A13" s="310"/>
      <c r="B13" s="82"/>
      <c r="C13" s="77" t="s">
        <v>33</v>
      </c>
      <c r="D13" s="85"/>
      <c r="E13" s="85"/>
      <c r="F13" s="85">
        <v>180</v>
      </c>
      <c r="G13" s="35"/>
      <c r="H13" s="35"/>
      <c r="I13" s="35"/>
      <c r="J13" s="35"/>
      <c r="K13" s="175"/>
      <c r="L13" s="214"/>
      <c r="M13" s="232"/>
      <c r="N13" s="229">
        <f t="shared" si="2"/>
        <v>0</v>
      </c>
      <c r="O13" s="232"/>
      <c r="P13" s="232"/>
      <c r="Q13" s="232"/>
      <c r="R13" s="229">
        <f t="shared" si="1"/>
        <v>0</v>
      </c>
      <c r="S13" s="31"/>
      <c r="T13" s="82"/>
      <c r="U13" s="82"/>
    </row>
    <row r="14" spans="1:21" ht="18" customHeight="1">
      <c r="A14" s="311" t="s">
        <v>19</v>
      </c>
      <c r="B14" s="332" t="s">
        <v>123</v>
      </c>
      <c r="C14" s="145" t="s">
        <v>109</v>
      </c>
      <c r="D14" s="77">
        <v>1</v>
      </c>
      <c r="E14" s="77">
        <v>1</v>
      </c>
      <c r="F14" s="83"/>
      <c r="G14" s="83">
        <v>0</v>
      </c>
      <c r="H14" s="83">
        <v>0</v>
      </c>
      <c r="I14" s="83">
        <v>0</v>
      </c>
      <c r="J14" s="83">
        <v>0</v>
      </c>
      <c r="K14" s="171">
        <v>688</v>
      </c>
      <c r="L14" s="214">
        <f t="shared" si="0"/>
        <v>0.68799999999999994</v>
      </c>
      <c r="M14" s="231">
        <v>688</v>
      </c>
      <c r="N14" s="229">
        <f t="shared" si="2"/>
        <v>0.68799999999999994</v>
      </c>
      <c r="O14" s="229"/>
      <c r="P14" s="214">
        <f>D14*O14/1000</f>
        <v>0</v>
      </c>
      <c r="Q14" s="229">
        <v>0</v>
      </c>
      <c r="R14" s="229">
        <f t="shared" si="1"/>
        <v>0</v>
      </c>
      <c r="S14" s="31"/>
      <c r="T14" s="82"/>
      <c r="U14" s="82"/>
    </row>
    <row r="15" spans="1:21" ht="18" customHeight="1">
      <c r="A15" s="311"/>
      <c r="B15" s="332"/>
      <c r="C15" s="145" t="s">
        <v>124</v>
      </c>
      <c r="D15" s="77">
        <v>8</v>
      </c>
      <c r="E15" s="77">
        <v>8</v>
      </c>
      <c r="F15" s="83"/>
      <c r="G15" s="83">
        <v>0</v>
      </c>
      <c r="H15" s="83">
        <v>0</v>
      </c>
      <c r="I15" s="83">
        <v>0</v>
      </c>
      <c r="J15" s="83">
        <v>0</v>
      </c>
      <c r="K15" s="171">
        <v>170</v>
      </c>
      <c r="L15" s="214">
        <f t="shared" si="0"/>
        <v>1.36</v>
      </c>
      <c r="M15" s="231"/>
      <c r="N15" s="229">
        <v>0</v>
      </c>
      <c r="O15" s="229"/>
      <c r="P15" s="214">
        <f>D15*O15/1000</f>
        <v>0</v>
      </c>
      <c r="Q15" s="229">
        <v>170</v>
      </c>
      <c r="R15" s="229">
        <f t="shared" si="1"/>
        <v>1.36</v>
      </c>
      <c r="S15" s="31"/>
      <c r="T15" s="33"/>
      <c r="U15" s="33"/>
    </row>
    <row r="16" spans="1:21">
      <c r="A16" s="311"/>
      <c r="B16" s="332"/>
      <c r="C16" s="77" t="s">
        <v>9</v>
      </c>
      <c r="D16" s="77">
        <v>15</v>
      </c>
      <c r="E16" s="77">
        <v>15</v>
      </c>
      <c r="F16" s="83"/>
      <c r="G16" s="83"/>
      <c r="H16" s="83"/>
      <c r="I16" s="83">
        <v>19.96</v>
      </c>
      <c r="J16" s="83">
        <v>75</v>
      </c>
      <c r="K16" s="171">
        <v>80</v>
      </c>
      <c r="L16" s="214">
        <f t="shared" si="0"/>
        <v>1.2</v>
      </c>
      <c r="M16" s="231">
        <v>80</v>
      </c>
      <c r="N16" s="229">
        <f t="shared" si="2"/>
        <v>1.2</v>
      </c>
      <c r="O16" s="229"/>
      <c r="P16" s="214">
        <f>D16*O16/1000</f>
        <v>0</v>
      </c>
      <c r="Q16" s="229"/>
      <c r="R16" s="229">
        <f t="shared" si="1"/>
        <v>0</v>
      </c>
      <c r="S16" s="31"/>
      <c r="T16" s="33"/>
      <c r="U16" s="33"/>
    </row>
    <row r="17" spans="1:21">
      <c r="A17" s="311"/>
      <c r="B17" s="82"/>
      <c r="C17" s="85"/>
      <c r="D17" s="85"/>
      <c r="E17" s="85"/>
      <c r="F17" s="85">
        <v>200</v>
      </c>
      <c r="G17" s="32"/>
      <c r="H17" s="32"/>
      <c r="I17" s="32"/>
      <c r="J17" s="32"/>
      <c r="K17" s="173"/>
      <c r="L17" s="214">
        <f t="shared" si="0"/>
        <v>0</v>
      </c>
      <c r="M17" s="220"/>
      <c r="N17" s="229">
        <f t="shared" si="2"/>
        <v>0</v>
      </c>
      <c r="O17" s="220"/>
      <c r="P17" s="220"/>
      <c r="Q17" s="220"/>
      <c r="R17" s="229">
        <f t="shared" si="1"/>
        <v>0</v>
      </c>
      <c r="S17" s="31"/>
      <c r="T17" s="33"/>
      <c r="U17" s="33"/>
    </row>
    <row r="18" spans="1:21">
      <c r="A18" s="145"/>
      <c r="B18" s="148" t="s">
        <v>26</v>
      </c>
      <c r="C18" s="143" t="s">
        <v>26</v>
      </c>
      <c r="D18" s="143">
        <v>20</v>
      </c>
      <c r="E18" s="143">
        <v>20</v>
      </c>
      <c r="F18" s="143">
        <v>20</v>
      </c>
      <c r="G18" s="143">
        <v>6.96</v>
      </c>
      <c r="H18" s="143">
        <v>1.2</v>
      </c>
      <c r="I18" s="143">
        <v>32.96</v>
      </c>
      <c r="J18" s="143">
        <v>181</v>
      </c>
      <c r="K18" s="172">
        <v>78</v>
      </c>
      <c r="L18" s="214">
        <f t="shared" si="0"/>
        <v>1.56</v>
      </c>
      <c r="M18" s="229">
        <v>51</v>
      </c>
      <c r="N18" s="229">
        <f t="shared" si="2"/>
        <v>1.56</v>
      </c>
      <c r="O18" s="220"/>
      <c r="P18" s="220"/>
      <c r="Q18" s="220"/>
      <c r="R18" s="229">
        <f t="shared" si="1"/>
        <v>0</v>
      </c>
      <c r="S18" s="31"/>
      <c r="T18" s="146"/>
      <c r="U18" s="146"/>
    </row>
    <row r="19" spans="1:21" ht="15.75" customHeight="1">
      <c r="A19" s="85"/>
      <c r="B19" s="82" t="s">
        <v>26</v>
      </c>
      <c r="C19" s="77" t="s">
        <v>26</v>
      </c>
      <c r="D19" s="77">
        <v>30</v>
      </c>
      <c r="E19" s="77">
        <v>30</v>
      </c>
      <c r="F19" s="83">
        <v>30</v>
      </c>
      <c r="G19" s="77"/>
      <c r="H19" s="77">
        <v>1.2</v>
      </c>
      <c r="I19" s="77">
        <v>46</v>
      </c>
      <c r="J19" s="77">
        <v>167.2</v>
      </c>
      <c r="K19" s="171">
        <v>76</v>
      </c>
      <c r="L19" s="214">
        <f t="shared" si="0"/>
        <v>2.2799999999999998</v>
      </c>
      <c r="M19" s="231">
        <v>60</v>
      </c>
      <c r="N19" s="229">
        <f t="shared" si="2"/>
        <v>2.2799999999999998</v>
      </c>
      <c r="O19" s="214"/>
      <c r="P19" s="214">
        <v>0</v>
      </c>
      <c r="Q19" s="214"/>
      <c r="R19" s="229">
        <f t="shared" si="1"/>
        <v>0</v>
      </c>
      <c r="S19" s="31"/>
      <c r="T19" s="82"/>
      <c r="U19" s="82"/>
    </row>
    <row r="20" spans="1:21">
      <c r="A20" s="77"/>
      <c r="B20" s="82"/>
      <c r="C20" s="85" t="s">
        <v>33</v>
      </c>
      <c r="D20" s="85"/>
      <c r="E20" s="85"/>
      <c r="F20" s="85">
        <v>75</v>
      </c>
      <c r="G20" s="32"/>
      <c r="H20" s="32"/>
      <c r="I20" s="32"/>
      <c r="J20" s="32"/>
      <c r="K20" s="173"/>
      <c r="L20" s="232">
        <f>SUM(L4:L19)</f>
        <v>64.054000000000002</v>
      </c>
      <c r="M20" s="220"/>
      <c r="N20" s="220">
        <f>SUM(N6:N19)</f>
        <v>6.5439999999999987</v>
      </c>
      <c r="O20" s="220"/>
      <c r="P20" s="220"/>
      <c r="Q20" s="220"/>
      <c r="R20" s="220">
        <f>SUM(R4:R19)</f>
        <v>57.51</v>
      </c>
      <c r="S20" s="31"/>
      <c r="T20" s="82"/>
      <c r="U20" s="82"/>
    </row>
    <row r="21" spans="1:21">
      <c r="A21" s="9"/>
      <c r="B21" s="9" t="s">
        <v>57</v>
      </c>
      <c r="C21" s="9"/>
      <c r="D21" s="9"/>
      <c r="E21" s="9"/>
      <c r="F21" s="9"/>
      <c r="G21" s="63"/>
      <c r="H21" s="63"/>
      <c r="I21" s="63"/>
      <c r="J21" s="63"/>
      <c r="K21" s="63"/>
      <c r="L21" s="233"/>
      <c r="M21" s="234"/>
      <c r="N21" s="233"/>
      <c r="O21" s="234"/>
      <c r="P21" s="234"/>
      <c r="Q21" s="234"/>
      <c r="R21" s="233"/>
      <c r="S21" s="63"/>
      <c r="T21" s="82"/>
      <c r="U21" s="82"/>
    </row>
    <row r="22" spans="1:21">
      <c r="T22" s="111"/>
      <c r="U22" s="111"/>
    </row>
  </sheetData>
  <mergeCells count="19">
    <mergeCell ref="C1:C3"/>
    <mergeCell ref="D1:D3"/>
    <mergeCell ref="K1:L2"/>
    <mergeCell ref="A8:A13"/>
    <mergeCell ref="A14:A17"/>
    <mergeCell ref="B14:B16"/>
    <mergeCell ref="A1:A3"/>
    <mergeCell ref="A5:A6"/>
    <mergeCell ref="B5:B8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6" sqref="F16"/>
    </sheetView>
  </sheetViews>
  <sheetFormatPr defaultRowHeight="12.75"/>
  <cols>
    <col min="1" max="1" width="4.42578125" style="9" customWidth="1"/>
    <col min="2" max="2" width="21.5703125" style="9" customWidth="1"/>
    <col min="3" max="3" width="14.140625" style="9" customWidth="1"/>
    <col min="4" max="4" width="6.140625" style="9" customWidth="1"/>
    <col min="5" max="5" width="5.140625" style="9" customWidth="1"/>
    <col min="6" max="6" width="7" style="9" customWidth="1"/>
    <col min="7" max="7" width="6.7109375" style="9" customWidth="1"/>
    <col min="8" max="8" width="6.140625" style="9" customWidth="1"/>
    <col min="9" max="9" width="6.5703125" style="9" customWidth="1"/>
    <col min="10" max="10" width="6.42578125" style="9" customWidth="1"/>
    <col min="11" max="11" width="6.7109375" style="9" customWidth="1"/>
    <col min="12" max="12" width="6.140625" style="68" customWidth="1"/>
    <col min="13" max="13" width="6.7109375" style="9" customWidth="1"/>
    <col min="14" max="14" width="5" style="68" customWidth="1"/>
    <col min="15" max="15" width="5.5703125" style="9" customWidth="1"/>
    <col min="16" max="16" width="6.28515625" style="68" customWidth="1"/>
    <col min="17" max="17" width="6.5703125" style="9" customWidth="1"/>
    <col min="18" max="18" width="5" style="68" customWidth="1"/>
    <col min="19" max="19" width="7.140625" style="9" customWidth="1"/>
    <col min="20" max="20" width="6.5703125" style="9" customWidth="1"/>
    <col min="21" max="16384" width="9.140625" style="9"/>
  </cols>
  <sheetData>
    <row r="1" spans="1:20" s="11" customFormat="1" ht="15" customHeight="1">
      <c r="A1" s="331" t="s">
        <v>34</v>
      </c>
      <c r="B1" s="112" t="s">
        <v>0</v>
      </c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50</v>
      </c>
      <c r="L1" s="331"/>
      <c r="M1" s="330" t="s">
        <v>51</v>
      </c>
      <c r="N1" s="330"/>
      <c r="O1" s="330"/>
      <c r="P1" s="330"/>
      <c r="Q1" s="330"/>
      <c r="R1" s="330"/>
      <c r="S1" s="113"/>
      <c r="T1" s="113"/>
    </row>
    <row r="2" spans="1:20" s="11" customFormat="1" ht="52.5" customHeight="1">
      <c r="A2" s="331"/>
      <c r="B2" s="121" t="s">
        <v>93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0" t="s">
        <v>52</v>
      </c>
      <c r="N2" s="330"/>
      <c r="O2" s="331" t="s">
        <v>53</v>
      </c>
      <c r="P2" s="331"/>
      <c r="Q2" s="331" t="s">
        <v>54</v>
      </c>
      <c r="R2" s="331"/>
      <c r="S2" s="103"/>
      <c r="T2" s="103"/>
    </row>
    <row r="3" spans="1:20" s="11" customFormat="1" ht="37.5" customHeight="1">
      <c r="A3" s="331"/>
      <c r="B3" s="112"/>
      <c r="C3" s="331"/>
      <c r="D3" s="331"/>
      <c r="E3" s="331"/>
      <c r="F3" s="331"/>
      <c r="G3" s="331"/>
      <c r="H3" s="331"/>
      <c r="I3" s="331"/>
      <c r="J3" s="331"/>
      <c r="K3" s="112" t="s">
        <v>35</v>
      </c>
      <c r="L3" s="226" t="s">
        <v>55</v>
      </c>
      <c r="M3" s="227" t="s">
        <v>35</v>
      </c>
      <c r="N3" s="226" t="s">
        <v>55</v>
      </c>
      <c r="O3" s="227" t="s">
        <v>35</v>
      </c>
      <c r="P3" s="228" t="s">
        <v>55</v>
      </c>
      <c r="Q3" s="227" t="s">
        <v>35</v>
      </c>
      <c r="R3" s="226" t="s">
        <v>55</v>
      </c>
      <c r="S3" s="103"/>
      <c r="T3" s="103"/>
    </row>
    <row r="4" spans="1:20" ht="18.75" customHeight="1">
      <c r="A4" s="55"/>
      <c r="B4" s="69" t="s">
        <v>102</v>
      </c>
      <c r="C4" s="56" t="s">
        <v>125</v>
      </c>
      <c r="D4" s="57">
        <v>100</v>
      </c>
      <c r="E4" s="57">
        <v>100</v>
      </c>
      <c r="F4" s="57">
        <v>100</v>
      </c>
      <c r="G4" s="58"/>
      <c r="H4" s="58"/>
      <c r="I4" s="58"/>
      <c r="J4" s="58"/>
      <c r="K4" s="58">
        <v>150</v>
      </c>
      <c r="L4" s="235">
        <f>K4*D4/1000</f>
        <v>15</v>
      </c>
      <c r="M4" s="235"/>
      <c r="N4" s="235"/>
      <c r="O4" s="235"/>
      <c r="P4" s="235"/>
      <c r="Q4" s="235">
        <v>150</v>
      </c>
      <c r="R4" s="235">
        <v>15</v>
      </c>
      <c r="S4" s="69"/>
      <c r="T4" s="69"/>
    </row>
    <row r="5" spans="1:20" ht="16.5">
      <c r="A5" s="341" t="s">
        <v>130</v>
      </c>
      <c r="B5" s="338" t="s">
        <v>126</v>
      </c>
      <c r="C5" s="56" t="s">
        <v>42</v>
      </c>
      <c r="D5" s="57">
        <v>83</v>
      </c>
      <c r="E5" s="57">
        <v>60</v>
      </c>
      <c r="F5" s="57"/>
      <c r="G5" s="58">
        <v>16.690000000000001</v>
      </c>
      <c r="H5" s="58">
        <v>12.9</v>
      </c>
      <c r="I5" s="58">
        <v>0</v>
      </c>
      <c r="J5" s="58">
        <v>165.5</v>
      </c>
      <c r="K5" s="58">
        <v>500</v>
      </c>
      <c r="L5" s="235">
        <f t="shared" ref="L5:L21" si="0">K5*D5/1000</f>
        <v>41.5</v>
      </c>
      <c r="M5" s="235"/>
      <c r="N5" s="235"/>
      <c r="O5" s="235"/>
      <c r="P5" s="235"/>
      <c r="Q5" s="235">
        <v>500</v>
      </c>
      <c r="R5" s="235">
        <f>D5*K5/1000</f>
        <v>41.5</v>
      </c>
      <c r="S5" s="69"/>
      <c r="T5" s="69"/>
    </row>
    <row r="6" spans="1:20" ht="16.5">
      <c r="A6" s="342"/>
      <c r="B6" s="339"/>
      <c r="C6" s="56" t="s">
        <v>13</v>
      </c>
      <c r="D6" s="57">
        <v>5</v>
      </c>
      <c r="E6" s="57">
        <v>3</v>
      </c>
      <c r="F6" s="57"/>
      <c r="G6" s="58">
        <v>0.16</v>
      </c>
      <c r="H6" s="58">
        <v>0</v>
      </c>
      <c r="I6" s="58">
        <v>0.84</v>
      </c>
      <c r="J6" s="58">
        <v>3.4</v>
      </c>
      <c r="K6" s="58">
        <v>35</v>
      </c>
      <c r="L6" s="235">
        <f t="shared" si="0"/>
        <v>0.17499999999999999</v>
      </c>
      <c r="M6" s="235"/>
      <c r="N6" s="235"/>
      <c r="O6" s="235">
        <v>35</v>
      </c>
      <c r="P6" s="235">
        <v>0.17</v>
      </c>
      <c r="Q6" s="235"/>
      <c r="R6" s="235"/>
      <c r="S6" s="64"/>
      <c r="T6" s="64"/>
    </row>
    <row r="7" spans="1:20" ht="16.5">
      <c r="A7" s="342"/>
      <c r="B7" s="339"/>
      <c r="C7" s="56" t="s">
        <v>18</v>
      </c>
      <c r="D7" s="57">
        <v>5</v>
      </c>
      <c r="E7" s="57">
        <v>3</v>
      </c>
      <c r="F7" s="57"/>
      <c r="G7" s="58">
        <v>0.4</v>
      </c>
      <c r="H7" s="58">
        <v>0</v>
      </c>
      <c r="I7" s="58">
        <v>2.39</v>
      </c>
      <c r="J7" s="58">
        <v>9.98</v>
      </c>
      <c r="K7" s="58">
        <v>30</v>
      </c>
      <c r="L7" s="235">
        <f t="shared" si="0"/>
        <v>0.15</v>
      </c>
      <c r="M7" s="235"/>
      <c r="N7" s="235"/>
      <c r="O7" s="235">
        <v>30</v>
      </c>
      <c r="P7" s="235">
        <v>0.15</v>
      </c>
      <c r="Q7" s="235"/>
      <c r="R7" s="235"/>
      <c r="S7" s="64"/>
      <c r="T7" s="64"/>
    </row>
    <row r="8" spans="1:20" ht="16.5">
      <c r="A8" s="342"/>
      <c r="B8" s="339"/>
      <c r="C8" s="56" t="s">
        <v>127</v>
      </c>
      <c r="D8" s="57">
        <v>5</v>
      </c>
      <c r="E8" s="57">
        <v>5</v>
      </c>
      <c r="F8" s="57"/>
      <c r="G8" s="58">
        <v>0</v>
      </c>
      <c r="H8" s="58">
        <v>6.99</v>
      </c>
      <c r="I8" s="58">
        <v>0</v>
      </c>
      <c r="J8" s="58">
        <v>62.93</v>
      </c>
      <c r="K8" s="58">
        <v>140</v>
      </c>
      <c r="L8" s="235">
        <f t="shared" si="0"/>
        <v>0.7</v>
      </c>
      <c r="M8" s="235">
        <v>140</v>
      </c>
      <c r="N8" s="235">
        <v>0.7</v>
      </c>
      <c r="O8" s="235"/>
      <c r="P8" s="235"/>
      <c r="Q8" s="235"/>
      <c r="R8" s="235"/>
      <c r="S8" s="64"/>
      <c r="T8" s="64"/>
    </row>
    <row r="9" spans="1:20" ht="33">
      <c r="A9" s="342"/>
      <c r="B9" s="339"/>
      <c r="C9" s="56" t="s">
        <v>128</v>
      </c>
      <c r="D9" s="57">
        <v>7</v>
      </c>
      <c r="E9" s="57">
        <v>7</v>
      </c>
      <c r="F9" s="57"/>
      <c r="G9" s="58">
        <v>0.1</v>
      </c>
      <c r="H9" s="58">
        <v>0</v>
      </c>
      <c r="I9" s="58">
        <v>0.37</v>
      </c>
      <c r="J9" s="58">
        <v>2.04</v>
      </c>
      <c r="K9" s="58">
        <v>175</v>
      </c>
      <c r="L9" s="235">
        <f t="shared" si="0"/>
        <v>1.2250000000000001</v>
      </c>
      <c r="M9" s="235">
        <v>175</v>
      </c>
      <c r="N9" s="235">
        <v>1.22</v>
      </c>
      <c r="O9" s="235"/>
      <c r="P9" s="235"/>
      <c r="Q9" s="235"/>
      <c r="R9" s="235"/>
      <c r="S9" s="64"/>
      <c r="T9" s="64"/>
    </row>
    <row r="10" spans="1:20" ht="16.5">
      <c r="A10" s="342"/>
      <c r="B10" s="339"/>
      <c r="C10" s="56" t="s">
        <v>129</v>
      </c>
      <c r="D10" s="73">
        <v>2</v>
      </c>
      <c r="E10" s="57">
        <v>2</v>
      </c>
      <c r="F10" s="57"/>
      <c r="G10" s="58">
        <v>0.41</v>
      </c>
      <c r="H10" s="58">
        <v>0.04</v>
      </c>
      <c r="I10" s="58">
        <v>2.71</v>
      </c>
      <c r="J10" s="58">
        <v>13.08</v>
      </c>
      <c r="K10" s="58">
        <v>40</v>
      </c>
      <c r="L10" s="235">
        <f t="shared" si="0"/>
        <v>0.08</v>
      </c>
      <c r="M10" s="236">
        <v>40</v>
      </c>
      <c r="N10" s="235">
        <v>0.08</v>
      </c>
      <c r="O10" s="235"/>
      <c r="P10" s="235"/>
      <c r="Q10" s="235"/>
      <c r="R10" s="235"/>
      <c r="S10" s="64"/>
      <c r="T10" s="64"/>
    </row>
    <row r="11" spans="1:20" ht="16.5">
      <c r="A11" s="343"/>
      <c r="B11" s="340"/>
      <c r="C11" s="56" t="s">
        <v>49</v>
      </c>
      <c r="D11" s="57">
        <v>1</v>
      </c>
      <c r="E11" s="57">
        <v>1</v>
      </c>
      <c r="F11" s="57">
        <v>250</v>
      </c>
      <c r="G11" s="58">
        <v>0</v>
      </c>
      <c r="H11" s="58">
        <v>0</v>
      </c>
      <c r="I11" s="58">
        <v>0</v>
      </c>
      <c r="J11" s="58"/>
      <c r="K11" s="58">
        <v>16</v>
      </c>
      <c r="L11" s="235">
        <f t="shared" si="0"/>
        <v>1.6E-2</v>
      </c>
      <c r="M11" s="236">
        <v>16</v>
      </c>
      <c r="N11" s="235">
        <f>D11*K11/1000</f>
        <v>1.6E-2</v>
      </c>
      <c r="O11" s="235"/>
      <c r="P11" s="235"/>
      <c r="Q11" s="235"/>
      <c r="R11" s="235"/>
      <c r="S11" s="64"/>
      <c r="T11" s="64"/>
    </row>
    <row r="12" spans="1:20" ht="16.5">
      <c r="A12" s="162"/>
      <c r="B12" s="163"/>
      <c r="C12" s="56"/>
      <c r="D12" s="57"/>
      <c r="E12" s="57"/>
      <c r="F12" s="57">
        <v>2</v>
      </c>
      <c r="G12" s="58"/>
      <c r="H12" s="58"/>
      <c r="I12" s="58"/>
      <c r="J12" s="58"/>
      <c r="K12" s="58"/>
      <c r="L12" s="235"/>
      <c r="M12" s="235"/>
      <c r="N12" s="235"/>
      <c r="O12" s="235"/>
      <c r="P12" s="235"/>
      <c r="Q12" s="235"/>
      <c r="R12" s="235"/>
      <c r="S12" s="64"/>
      <c r="T12" s="64"/>
    </row>
    <row r="13" spans="1:20" ht="33">
      <c r="A13" s="341" t="s">
        <v>28</v>
      </c>
      <c r="B13" s="338" t="s">
        <v>78</v>
      </c>
      <c r="C13" s="56" t="s">
        <v>131</v>
      </c>
      <c r="D13" s="57">
        <v>53</v>
      </c>
      <c r="E13" s="57">
        <v>53</v>
      </c>
      <c r="F13" s="57"/>
      <c r="G13" s="58">
        <v>4.0599999999999996</v>
      </c>
      <c r="H13" s="58">
        <v>0.43</v>
      </c>
      <c r="I13" s="58">
        <v>27.18</v>
      </c>
      <c r="J13" s="58">
        <v>142.13</v>
      </c>
      <c r="K13" s="58">
        <v>60</v>
      </c>
      <c r="L13" s="235">
        <f t="shared" si="0"/>
        <v>3.18</v>
      </c>
      <c r="M13" s="235">
        <v>60</v>
      </c>
      <c r="N13" s="235">
        <f>D13*K13/1000</f>
        <v>3.18</v>
      </c>
      <c r="O13" s="235"/>
      <c r="P13" s="235"/>
      <c r="Q13" s="235"/>
      <c r="R13" s="235"/>
      <c r="S13" s="64"/>
      <c r="T13" s="64"/>
    </row>
    <row r="14" spans="1:20" ht="33">
      <c r="A14" s="342"/>
      <c r="B14" s="339"/>
      <c r="C14" s="56" t="s">
        <v>11</v>
      </c>
      <c r="D14" s="57">
        <v>5</v>
      </c>
      <c r="E14" s="57">
        <v>5</v>
      </c>
      <c r="F14" s="57"/>
      <c r="G14" s="58">
        <v>0.08</v>
      </c>
      <c r="H14" s="58">
        <v>7.25</v>
      </c>
      <c r="I14" s="58">
        <v>0.26</v>
      </c>
      <c r="J14" s="58">
        <v>66.099999999999994</v>
      </c>
      <c r="K14" s="58">
        <v>900</v>
      </c>
      <c r="L14" s="235">
        <f t="shared" si="0"/>
        <v>4.5</v>
      </c>
      <c r="M14" s="235"/>
      <c r="N14" s="235"/>
      <c r="O14" s="235"/>
      <c r="P14" s="235"/>
      <c r="Q14" s="235">
        <v>900</v>
      </c>
      <c r="R14" s="235">
        <f>D14*K14/1000</f>
        <v>4.5</v>
      </c>
      <c r="S14" s="64"/>
      <c r="T14" s="64"/>
    </row>
    <row r="15" spans="1:20" ht="16.5">
      <c r="A15" s="343"/>
      <c r="B15" s="340"/>
      <c r="C15" s="56" t="s">
        <v>49</v>
      </c>
      <c r="D15" s="57">
        <v>1</v>
      </c>
      <c r="E15" s="57">
        <v>1</v>
      </c>
      <c r="F15" s="57"/>
      <c r="G15" s="59"/>
      <c r="H15" s="59"/>
      <c r="I15" s="59"/>
      <c r="J15" s="59"/>
      <c r="K15" s="58">
        <v>16</v>
      </c>
      <c r="L15" s="235">
        <f t="shared" si="0"/>
        <v>1.6E-2</v>
      </c>
      <c r="M15" s="237"/>
      <c r="N15" s="237"/>
      <c r="O15" s="237"/>
      <c r="P15" s="237"/>
      <c r="Q15" s="237"/>
      <c r="R15" s="237"/>
      <c r="S15" s="64"/>
      <c r="T15" s="64"/>
    </row>
    <row r="16" spans="1:20" ht="16.5">
      <c r="A16" s="190"/>
      <c r="B16" s="189"/>
      <c r="C16" s="56"/>
      <c r="D16" s="57"/>
      <c r="E16" s="57"/>
      <c r="F16" s="57">
        <v>180</v>
      </c>
      <c r="G16" s="59"/>
      <c r="H16" s="59"/>
      <c r="I16" s="59"/>
      <c r="J16" s="59"/>
      <c r="K16" s="58"/>
      <c r="L16" s="235"/>
      <c r="M16" s="237"/>
      <c r="N16" s="237"/>
      <c r="O16" s="237"/>
      <c r="P16" s="237"/>
      <c r="Q16" s="237"/>
      <c r="R16" s="237"/>
      <c r="S16" s="64"/>
      <c r="T16" s="64"/>
    </row>
    <row r="17" spans="1:20" s="7" customFormat="1" ht="15" customHeight="1">
      <c r="A17" s="311"/>
      <c r="B17" s="82" t="s">
        <v>21</v>
      </c>
      <c r="C17" s="77" t="s">
        <v>20</v>
      </c>
      <c r="D17" s="77">
        <v>1</v>
      </c>
      <c r="E17" s="77">
        <v>1</v>
      </c>
      <c r="F17" s="20"/>
      <c r="G17" s="83">
        <v>0</v>
      </c>
      <c r="H17" s="83"/>
      <c r="I17" s="83"/>
      <c r="J17" s="83"/>
      <c r="K17" s="83">
        <v>688</v>
      </c>
      <c r="L17" s="235">
        <f t="shared" si="0"/>
        <v>0.68799999999999994</v>
      </c>
      <c r="M17" s="194">
        <v>688</v>
      </c>
      <c r="N17" s="196">
        <f>D17*M17/1000</f>
        <v>0.68799999999999994</v>
      </c>
      <c r="O17" s="195"/>
      <c r="P17" s="196"/>
      <c r="Q17" s="195"/>
      <c r="R17" s="195"/>
      <c r="S17" s="82"/>
      <c r="T17" s="82"/>
    </row>
    <row r="18" spans="1:20" s="7" customFormat="1" ht="15" customHeight="1">
      <c r="A18" s="311"/>
      <c r="B18" s="82"/>
      <c r="C18" s="77" t="s">
        <v>9</v>
      </c>
      <c r="D18" s="77">
        <v>15</v>
      </c>
      <c r="E18" s="77">
        <v>15</v>
      </c>
      <c r="F18" s="20"/>
      <c r="G18" s="83">
        <f>SUM(F18)</f>
        <v>0</v>
      </c>
      <c r="H18" s="83"/>
      <c r="I18" s="83">
        <v>14.9</v>
      </c>
      <c r="J18" s="83">
        <v>56.8</v>
      </c>
      <c r="K18" s="83">
        <v>80</v>
      </c>
      <c r="L18" s="235">
        <f t="shared" si="0"/>
        <v>1.2</v>
      </c>
      <c r="M18" s="194">
        <v>80</v>
      </c>
      <c r="N18" s="196">
        <f>D18*M18/1000</f>
        <v>1.2</v>
      </c>
      <c r="O18" s="195"/>
      <c r="P18" s="196"/>
      <c r="Q18" s="195"/>
      <c r="R18" s="195"/>
      <c r="S18" s="82"/>
      <c r="T18" s="82"/>
    </row>
    <row r="19" spans="1:20" s="7" customFormat="1" ht="18" customHeight="1">
      <c r="A19" s="311"/>
      <c r="B19" s="82"/>
      <c r="C19" s="77" t="s">
        <v>33</v>
      </c>
      <c r="D19" s="77"/>
      <c r="E19" s="77"/>
      <c r="F19" s="83">
        <v>200</v>
      </c>
      <c r="G19" s="34"/>
      <c r="H19" s="34"/>
      <c r="I19" s="34"/>
      <c r="J19" s="34"/>
      <c r="K19" s="34"/>
      <c r="L19" s="235"/>
      <c r="M19" s="209"/>
      <c r="N19" s="209"/>
      <c r="O19" s="209"/>
      <c r="P19" s="209"/>
      <c r="Q19" s="209"/>
      <c r="R19" s="209"/>
      <c r="S19" s="82"/>
      <c r="T19" s="82"/>
    </row>
    <row r="20" spans="1:20" s="143" customFormat="1" ht="18" customHeight="1">
      <c r="A20" s="145"/>
      <c r="B20" s="335" t="s">
        <v>26</v>
      </c>
      <c r="C20" s="145" t="s">
        <v>26</v>
      </c>
      <c r="D20" s="145">
        <v>20</v>
      </c>
      <c r="E20" s="145">
        <v>20</v>
      </c>
      <c r="F20" s="141">
        <v>20</v>
      </c>
      <c r="G20" s="141">
        <v>6.96</v>
      </c>
      <c r="H20" s="141">
        <v>1.2</v>
      </c>
      <c r="I20" s="141">
        <v>32.96</v>
      </c>
      <c r="J20" s="141">
        <v>181</v>
      </c>
      <c r="K20" s="141">
        <v>76</v>
      </c>
      <c r="L20" s="235">
        <f t="shared" si="0"/>
        <v>1.52</v>
      </c>
      <c r="M20" s="194">
        <v>76</v>
      </c>
      <c r="N20" s="194">
        <f>D20*K20/1000</f>
        <v>1.52</v>
      </c>
      <c r="O20" s="194"/>
      <c r="P20" s="194"/>
      <c r="Q20" s="194"/>
      <c r="R20" s="194"/>
      <c r="S20" s="148"/>
      <c r="T20" s="148"/>
    </row>
    <row r="21" spans="1:20" ht="15.75" customHeight="1">
      <c r="A21" s="85"/>
      <c r="B21" s="337"/>
      <c r="C21" s="77" t="s">
        <v>26</v>
      </c>
      <c r="D21" s="77">
        <v>30</v>
      </c>
      <c r="E21" s="77">
        <v>30</v>
      </c>
      <c r="F21" s="83">
        <v>30</v>
      </c>
      <c r="G21" s="77">
        <v>6.96</v>
      </c>
      <c r="H21" s="77">
        <v>1.2</v>
      </c>
      <c r="I21" s="77">
        <v>46</v>
      </c>
      <c r="J21" s="77">
        <v>167.2</v>
      </c>
      <c r="K21" s="83">
        <v>78</v>
      </c>
      <c r="L21" s="235">
        <f t="shared" si="0"/>
        <v>2.34</v>
      </c>
      <c r="M21" s="194">
        <v>78</v>
      </c>
      <c r="N21" s="194">
        <f>D21*K21/1000</f>
        <v>2.34</v>
      </c>
      <c r="O21" s="196"/>
      <c r="P21" s="196">
        <v>0</v>
      </c>
      <c r="Q21" s="196"/>
      <c r="R21" s="195">
        <v>0</v>
      </c>
      <c r="S21" s="82"/>
      <c r="T21" s="82"/>
    </row>
    <row r="22" spans="1:20" ht="19.5" customHeight="1">
      <c r="A22" s="9" t="s">
        <v>57</v>
      </c>
      <c r="G22" s="16"/>
      <c r="H22" s="16"/>
      <c r="I22" s="16"/>
      <c r="J22" s="16"/>
      <c r="K22" s="16"/>
      <c r="L22" s="238">
        <f>SUM(L4:L21)</f>
        <v>72.290000000000006</v>
      </c>
      <c r="M22" s="239"/>
      <c r="N22" s="240">
        <f>SUM(N7:N21)</f>
        <v>10.943999999999999</v>
      </c>
      <c r="O22" s="239"/>
      <c r="P22" s="240">
        <f>SUM(P6:P21)</f>
        <v>0.32</v>
      </c>
      <c r="Q22" s="239"/>
      <c r="R22" s="240">
        <f>SUM(R4:R21)</f>
        <v>61</v>
      </c>
      <c r="S22" s="127"/>
    </row>
    <row r="23" spans="1:20">
      <c r="L23" s="235"/>
      <c r="M23" s="235"/>
      <c r="N23" s="235"/>
      <c r="O23" s="235"/>
      <c r="P23" s="235"/>
      <c r="Q23" s="235"/>
      <c r="R23" s="235"/>
    </row>
    <row r="24" spans="1:20">
      <c r="L24" s="235"/>
      <c r="M24" s="235"/>
      <c r="N24" s="235"/>
      <c r="O24" s="235"/>
      <c r="P24" s="235"/>
      <c r="Q24" s="235"/>
      <c r="R24" s="235"/>
    </row>
    <row r="25" spans="1:20">
      <c r="L25" s="235"/>
      <c r="M25" s="235"/>
      <c r="N25" s="235"/>
      <c r="O25" s="235"/>
      <c r="P25" s="235"/>
      <c r="Q25" s="235"/>
      <c r="R25" s="235"/>
    </row>
    <row r="26" spans="1:20">
      <c r="L26" s="235"/>
      <c r="M26" s="235"/>
      <c r="N26" s="235"/>
      <c r="O26" s="235"/>
      <c r="P26" s="235"/>
      <c r="Q26" s="235"/>
      <c r="R26" s="235"/>
    </row>
    <row r="27" spans="1:20">
      <c r="L27" s="235"/>
      <c r="M27" s="235"/>
      <c r="N27" s="235"/>
      <c r="O27" s="235"/>
      <c r="P27" s="235"/>
      <c r="Q27" s="235"/>
      <c r="R27" s="235"/>
    </row>
  </sheetData>
  <mergeCells count="20">
    <mergeCell ref="B20:B21"/>
    <mergeCell ref="M1:R1"/>
    <mergeCell ref="M2:N2"/>
    <mergeCell ref="O2:P2"/>
    <mergeCell ref="Q2:R2"/>
    <mergeCell ref="G1:G3"/>
    <mergeCell ref="A17:A19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16"/>
  <sheetViews>
    <sheetView workbookViewId="0">
      <selection activeCell="H10" sqref="H10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78" t="s">
        <v>34</v>
      </c>
      <c r="B1" s="54" t="s">
        <v>0</v>
      </c>
      <c r="C1" s="50"/>
      <c r="D1" s="50"/>
      <c r="E1" s="278" t="s">
        <v>1</v>
      </c>
      <c r="F1" s="278" t="s">
        <v>2</v>
      </c>
      <c r="G1" s="278" t="s">
        <v>3</v>
      </c>
      <c r="H1" s="278" t="s">
        <v>4</v>
      </c>
      <c r="I1" s="278" t="s">
        <v>5</v>
      </c>
      <c r="J1" s="278" t="s">
        <v>6</v>
      </c>
      <c r="K1" s="278" t="s">
        <v>7</v>
      </c>
      <c r="L1" s="278" t="s">
        <v>8</v>
      </c>
      <c r="M1" s="281" t="s">
        <v>50</v>
      </c>
      <c r="N1" s="282"/>
      <c r="O1" s="285" t="s">
        <v>51</v>
      </c>
      <c r="P1" s="286"/>
      <c r="Q1" s="286"/>
      <c r="R1" s="286"/>
      <c r="S1" s="286"/>
      <c r="T1" s="287"/>
      <c r="U1" s="91"/>
      <c r="V1" s="91"/>
    </row>
    <row r="2" spans="1:22">
      <c r="A2" s="279"/>
      <c r="B2" s="45"/>
      <c r="C2" s="45"/>
      <c r="D2" s="45"/>
      <c r="E2" s="279"/>
      <c r="F2" s="279"/>
      <c r="G2" s="279"/>
      <c r="H2" s="279"/>
      <c r="I2" s="279"/>
      <c r="J2" s="279"/>
      <c r="K2" s="279"/>
      <c r="L2" s="279"/>
      <c r="M2" s="283"/>
      <c r="N2" s="284"/>
      <c r="O2" s="288" t="s">
        <v>52</v>
      </c>
      <c r="P2" s="289"/>
      <c r="Q2" s="290" t="s">
        <v>53</v>
      </c>
      <c r="R2" s="291"/>
      <c r="S2" s="290" t="s">
        <v>54</v>
      </c>
      <c r="T2" s="291"/>
      <c r="U2" s="45"/>
      <c r="V2" s="45"/>
    </row>
    <row r="3" spans="1:22" ht="38.25">
      <c r="A3" s="280"/>
      <c r="B3" s="119" t="s">
        <v>94</v>
      </c>
      <c r="C3" s="50"/>
      <c r="D3" s="50"/>
      <c r="E3" s="280"/>
      <c r="F3" s="280"/>
      <c r="G3" s="280"/>
      <c r="H3" s="280"/>
      <c r="I3" s="280"/>
      <c r="J3" s="280"/>
      <c r="K3" s="280"/>
      <c r="L3" s="280"/>
      <c r="M3" s="8" t="s">
        <v>35</v>
      </c>
      <c r="N3" s="195" t="s">
        <v>55</v>
      </c>
      <c r="O3" s="194" t="s">
        <v>35</v>
      </c>
      <c r="P3" s="195" t="s">
        <v>55</v>
      </c>
      <c r="Q3" s="194" t="s">
        <v>35</v>
      </c>
      <c r="R3" s="196" t="s">
        <v>55</v>
      </c>
      <c r="S3" s="194" t="s">
        <v>35</v>
      </c>
      <c r="T3" s="195" t="s">
        <v>55</v>
      </c>
      <c r="U3" s="91"/>
      <c r="V3" s="91"/>
    </row>
    <row r="4" spans="1:22">
      <c r="B4" s="164" t="s">
        <v>102</v>
      </c>
      <c r="E4" t="s">
        <v>125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 s="225">
        <v>15</v>
      </c>
      <c r="O4" s="225">
        <v>150</v>
      </c>
      <c r="P4" s="225">
        <v>15</v>
      </c>
      <c r="Q4" s="225"/>
      <c r="R4" s="225"/>
      <c r="S4" s="225">
        <v>150</v>
      </c>
      <c r="T4" s="225">
        <v>15</v>
      </c>
    </row>
    <row r="5" spans="1:22">
      <c r="A5" s="2"/>
      <c r="B5" s="6"/>
      <c r="C5" s="6"/>
      <c r="D5" s="6"/>
      <c r="E5" s="5"/>
      <c r="F5" s="2"/>
      <c r="G5" s="2"/>
      <c r="H5" s="1"/>
      <c r="I5" s="2"/>
      <c r="J5" s="2"/>
      <c r="K5" s="2"/>
      <c r="L5" s="2"/>
      <c r="M5" s="2"/>
      <c r="N5" s="196"/>
      <c r="O5" s="196"/>
      <c r="P5" s="196"/>
      <c r="Q5" s="196"/>
      <c r="R5" s="196"/>
      <c r="S5" s="196"/>
      <c r="T5" s="196"/>
      <c r="U5" s="6"/>
      <c r="V5" s="6"/>
    </row>
    <row r="6" spans="1:22" ht="24" customHeight="1">
      <c r="A6" s="292" t="s">
        <v>29</v>
      </c>
      <c r="B6" s="344" t="s">
        <v>132</v>
      </c>
      <c r="C6" s="65"/>
      <c r="D6" s="65"/>
      <c r="E6" s="145" t="s">
        <v>133</v>
      </c>
      <c r="F6" s="4">
        <v>102</v>
      </c>
      <c r="G6" s="4">
        <v>100</v>
      </c>
      <c r="H6" s="8">
        <v>100</v>
      </c>
      <c r="I6" s="8">
        <v>18.399999999999999</v>
      </c>
      <c r="J6" s="8">
        <v>11.9</v>
      </c>
      <c r="K6" s="8"/>
      <c r="L6" s="8">
        <v>161.9</v>
      </c>
      <c r="M6" s="8">
        <v>380</v>
      </c>
      <c r="N6" s="196">
        <f>F6*M6/1000</f>
        <v>38.76</v>
      </c>
      <c r="O6" s="194"/>
      <c r="P6" s="196">
        <v>0</v>
      </c>
      <c r="Q6" s="195"/>
      <c r="R6" s="196">
        <f t="shared" ref="R6:R9" si="0">F6*Q6/1000</f>
        <v>0</v>
      </c>
      <c r="S6" s="195">
        <v>380</v>
      </c>
      <c r="T6" s="241">
        <f>F6*M6/1000</f>
        <v>38.76</v>
      </c>
      <c r="U6" s="92"/>
      <c r="V6" s="92"/>
    </row>
    <row r="7" spans="1:22" ht="15.75" customHeight="1">
      <c r="A7" s="293"/>
      <c r="B7" s="345"/>
      <c r="C7" s="75"/>
      <c r="D7" s="75"/>
      <c r="E7" s="145" t="s">
        <v>134</v>
      </c>
      <c r="F7" s="4">
        <v>54</v>
      </c>
      <c r="G7" s="4">
        <v>40</v>
      </c>
      <c r="H7" s="8"/>
      <c r="I7" s="8"/>
      <c r="J7" s="8"/>
      <c r="K7" s="8">
        <v>5.99</v>
      </c>
      <c r="L7" s="8">
        <v>215.2</v>
      </c>
      <c r="M7" s="8">
        <v>100</v>
      </c>
      <c r="N7" s="196">
        <f t="shared" ref="N7:N15" si="1">F7*M7/1000</f>
        <v>5.4</v>
      </c>
      <c r="O7" s="194"/>
      <c r="P7" s="196">
        <v>0</v>
      </c>
      <c r="Q7" s="195"/>
      <c r="R7" s="196">
        <f t="shared" si="0"/>
        <v>0</v>
      </c>
      <c r="S7" s="195"/>
      <c r="T7" s="241">
        <f t="shared" ref="T7:T9" si="2">F7*M7/1000</f>
        <v>5.4</v>
      </c>
      <c r="U7" s="93"/>
      <c r="V7" s="93"/>
    </row>
    <row r="8" spans="1:22" ht="18.75" customHeight="1">
      <c r="A8" s="293"/>
      <c r="B8" s="335" t="s">
        <v>16</v>
      </c>
      <c r="C8" s="45"/>
      <c r="D8" s="45"/>
      <c r="E8" s="145" t="s">
        <v>135</v>
      </c>
      <c r="F8" s="4">
        <v>5</v>
      </c>
      <c r="G8" s="4">
        <v>5</v>
      </c>
      <c r="H8" s="8"/>
      <c r="I8" s="8">
        <v>0.04</v>
      </c>
      <c r="J8" s="8">
        <v>3.63</v>
      </c>
      <c r="K8" s="8">
        <v>0.13</v>
      </c>
      <c r="L8" s="8">
        <v>157.9</v>
      </c>
      <c r="M8" s="8">
        <v>900</v>
      </c>
      <c r="N8" s="196">
        <f t="shared" si="1"/>
        <v>4.5</v>
      </c>
      <c r="O8" s="194"/>
      <c r="P8" s="196">
        <v>0</v>
      </c>
      <c r="Q8" s="195"/>
      <c r="R8" s="196"/>
      <c r="S8" s="195">
        <v>800</v>
      </c>
      <c r="T8" s="241">
        <f t="shared" si="2"/>
        <v>4.5</v>
      </c>
      <c r="U8" s="45"/>
      <c r="V8" s="45"/>
    </row>
    <row r="9" spans="1:22">
      <c r="A9" s="293"/>
      <c r="B9" s="336"/>
      <c r="C9" s="45"/>
      <c r="D9" s="45"/>
      <c r="E9" s="4" t="s">
        <v>65</v>
      </c>
      <c r="F9" s="72">
        <v>1</v>
      </c>
      <c r="G9" s="4">
        <v>1</v>
      </c>
      <c r="H9" s="8"/>
      <c r="I9" s="8"/>
      <c r="J9" s="8"/>
      <c r="K9" s="8"/>
      <c r="L9" s="8"/>
      <c r="M9" s="8">
        <v>16</v>
      </c>
      <c r="N9" s="196">
        <f t="shared" si="1"/>
        <v>1.6E-2</v>
      </c>
      <c r="O9" s="194"/>
      <c r="P9" s="196">
        <v>0</v>
      </c>
      <c r="Q9" s="195"/>
      <c r="R9" s="196">
        <f t="shared" si="0"/>
        <v>0</v>
      </c>
      <c r="S9" s="195"/>
      <c r="T9" s="241">
        <f t="shared" si="2"/>
        <v>1.6E-2</v>
      </c>
      <c r="U9" s="45"/>
      <c r="V9" s="45"/>
    </row>
    <row r="10" spans="1:22">
      <c r="A10" s="178"/>
      <c r="B10" s="187"/>
      <c r="C10" s="179"/>
      <c r="D10" s="179"/>
      <c r="E10" s="184"/>
      <c r="F10" s="72"/>
      <c r="G10" s="184"/>
      <c r="H10" s="181">
        <v>180</v>
      </c>
      <c r="I10" s="181"/>
      <c r="J10" s="181"/>
      <c r="K10" s="181"/>
      <c r="L10" s="181"/>
      <c r="M10" s="181"/>
      <c r="N10" s="196"/>
      <c r="O10" s="194"/>
      <c r="P10" s="196"/>
      <c r="Q10" s="195"/>
      <c r="R10" s="196"/>
      <c r="S10" s="195"/>
      <c r="T10" s="241"/>
      <c r="U10" s="179"/>
      <c r="V10" s="179"/>
    </row>
    <row r="11" spans="1:22" ht="25.5">
      <c r="A11" s="346" t="s">
        <v>19</v>
      </c>
      <c r="B11" s="138" t="s">
        <v>136</v>
      </c>
      <c r="C11" s="54"/>
      <c r="D11" s="54"/>
      <c r="E11" s="145" t="s">
        <v>137</v>
      </c>
      <c r="F11" s="4">
        <v>4</v>
      </c>
      <c r="G11" s="4">
        <v>4</v>
      </c>
      <c r="H11" s="7"/>
      <c r="I11" s="8"/>
      <c r="J11" s="8"/>
      <c r="K11" s="8" t="s">
        <v>12</v>
      </c>
      <c r="L11" s="8" t="s">
        <v>12</v>
      </c>
      <c r="M11" s="8">
        <v>271</v>
      </c>
      <c r="N11" s="196">
        <f t="shared" si="1"/>
        <v>1.0840000000000001</v>
      </c>
      <c r="O11" s="194">
        <v>271</v>
      </c>
      <c r="P11" s="196">
        <f t="shared" ref="P11:P15" si="3">F11*M11/1000</f>
        <v>1.0840000000000001</v>
      </c>
      <c r="Q11" s="195"/>
      <c r="R11" s="196">
        <f>F11*Q11/1000</f>
        <v>0</v>
      </c>
      <c r="S11" s="195"/>
      <c r="T11" s="241">
        <v>0</v>
      </c>
      <c r="U11" s="95"/>
      <c r="V11" s="95"/>
    </row>
    <row r="12" spans="1:22">
      <c r="A12" s="347"/>
      <c r="B12" s="45"/>
      <c r="C12" s="45"/>
      <c r="D12" s="45"/>
      <c r="E12" s="4" t="s">
        <v>9</v>
      </c>
      <c r="F12" s="4">
        <v>15</v>
      </c>
      <c r="G12" s="4">
        <v>15</v>
      </c>
      <c r="H12" s="7"/>
      <c r="I12" s="8"/>
      <c r="J12" s="8"/>
      <c r="K12" s="8">
        <v>14.9</v>
      </c>
      <c r="L12" s="8">
        <v>56.8</v>
      </c>
      <c r="M12" s="8">
        <v>80</v>
      </c>
      <c r="N12" s="196">
        <f t="shared" si="1"/>
        <v>1.2</v>
      </c>
      <c r="O12" s="194">
        <v>80</v>
      </c>
      <c r="P12" s="196">
        <f t="shared" si="3"/>
        <v>1.2</v>
      </c>
      <c r="Q12" s="195"/>
      <c r="R12" s="196">
        <f>F12*Q12/1000</f>
        <v>0</v>
      </c>
      <c r="S12" s="195"/>
      <c r="T12" s="241">
        <v>0</v>
      </c>
      <c r="U12" s="45"/>
      <c r="V12" s="45"/>
    </row>
    <row r="13" spans="1:22">
      <c r="A13" s="348"/>
      <c r="B13" s="47"/>
      <c r="C13" s="47"/>
      <c r="D13" s="47"/>
      <c r="E13" s="4" t="s">
        <v>24</v>
      </c>
      <c r="F13" s="4">
        <v>100</v>
      </c>
      <c r="G13" s="4">
        <v>100</v>
      </c>
      <c r="H13" s="7">
        <v>200</v>
      </c>
      <c r="I13" s="34"/>
      <c r="J13" s="34"/>
      <c r="K13" s="34"/>
      <c r="L13" s="34"/>
      <c r="M13" s="34">
        <v>83</v>
      </c>
      <c r="N13" s="196">
        <f t="shared" si="1"/>
        <v>8.3000000000000007</v>
      </c>
      <c r="O13" s="209"/>
      <c r="P13" s="196">
        <f t="shared" si="3"/>
        <v>8.3000000000000007</v>
      </c>
      <c r="Q13" s="209"/>
      <c r="R13" s="209">
        <f>F13*Q13/1000</f>
        <v>0</v>
      </c>
      <c r="S13" s="209"/>
      <c r="T13" s="241">
        <v>0</v>
      </c>
      <c r="U13" s="47"/>
      <c r="V13" s="47"/>
    </row>
    <row r="14" spans="1:22">
      <c r="A14" s="149"/>
      <c r="B14" s="139"/>
      <c r="C14" s="139"/>
      <c r="D14" s="139"/>
      <c r="E14" s="145" t="s">
        <v>26</v>
      </c>
      <c r="F14" s="145">
        <v>20</v>
      </c>
      <c r="G14" s="145">
        <v>20</v>
      </c>
      <c r="H14" s="143">
        <v>20</v>
      </c>
      <c r="I14" s="141">
        <v>6.96</v>
      </c>
      <c r="J14" s="141">
        <v>1.2</v>
      </c>
      <c r="K14" s="141">
        <v>32.96</v>
      </c>
      <c r="L14" s="141">
        <v>181</v>
      </c>
      <c r="M14" s="141">
        <v>76</v>
      </c>
      <c r="N14" s="196">
        <f t="shared" si="1"/>
        <v>1.52</v>
      </c>
      <c r="O14" s="194">
        <v>76</v>
      </c>
      <c r="P14" s="196">
        <f t="shared" si="3"/>
        <v>1.52</v>
      </c>
      <c r="Q14" s="209"/>
      <c r="R14" s="209"/>
      <c r="S14" s="194"/>
      <c r="T14" s="241">
        <v>0</v>
      </c>
      <c r="U14" s="139"/>
      <c r="V14" s="139"/>
    </row>
    <row r="15" spans="1:22">
      <c r="A15" s="7"/>
      <c r="B15" s="50" t="s">
        <v>47</v>
      </c>
      <c r="C15" s="50"/>
      <c r="D15" s="50"/>
      <c r="E15" s="4" t="s">
        <v>26</v>
      </c>
      <c r="F15" s="4">
        <v>30</v>
      </c>
      <c r="G15" s="4">
        <v>30</v>
      </c>
      <c r="H15" s="8">
        <v>30</v>
      </c>
      <c r="I15" s="4">
        <v>6.96</v>
      </c>
      <c r="J15" s="4">
        <v>1.2</v>
      </c>
      <c r="K15" s="4">
        <v>32.96</v>
      </c>
      <c r="L15" s="4">
        <v>167.2</v>
      </c>
      <c r="M15" s="8">
        <v>78</v>
      </c>
      <c r="N15" s="196">
        <f t="shared" si="1"/>
        <v>2.34</v>
      </c>
      <c r="O15" s="194">
        <v>78</v>
      </c>
      <c r="P15" s="196">
        <f t="shared" si="3"/>
        <v>2.34</v>
      </c>
      <c r="Q15" s="196"/>
      <c r="R15" s="196">
        <f>F15*Q15/1000</f>
        <v>0</v>
      </c>
      <c r="S15" s="196"/>
      <c r="T15" s="241">
        <v>0</v>
      </c>
      <c r="U15" s="91"/>
      <c r="V15" s="91"/>
    </row>
    <row r="16" spans="1:22">
      <c r="A16" s="285" t="s">
        <v>57</v>
      </c>
      <c r="B16" s="287"/>
      <c r="C16" s="74"/>
      <c r="D16" s="74"/>
      <c r="E16" s="41"/>
      <c r="F16" s="41"/>
      <c r="G16" s="41"/>
      <c r="H16" s="41"/>
      <c r="I16" s="243"/>
      <c r="J16" s="243"/>
      <c r="K16" s="243"/>
      <c r="L16" s="243"/>
      <c r="M16" s="243"/>
      <c r="N16" s="242">
        <f>SUM(N6:N15)</f>
        <v>63.120000000000005</v>
      </c>
      <c r="O16" s="243"/>
      <c r="P16" s="242">
        <f>SUM(P6:P15)</f>
        <v>14.443999999999999</v>
      </c>
      <c r="Q16" s="243"/>
      <c r="R16" s="244"/>
      <c r="S16" s="243"/>
      <c r="T16" s="242">
        <f>SUM(T6:T15)</f>
        <v>48.675999999999995</v>
      </c>
      <c r="U16" s="128"/>
      <c r="V16" s="94"/>
    </row>
  </sheetData>
  <mergeCells count="19">
    <mergeCell ref="A6:A9"/>
    <mergeCell ref="B6:B7"/>
    <mergeCell ref="A11:A13"/>
    <mergeCell ref="A16:B16"/>
    <mergeCell ref="J1:J3"/>
    <mergeCell ref="B8:B9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F15" sqref="F15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331" t="s">
        <v>34</v>
      </c>
      <c r="B1" s="112" t="s">
        <v>0</v>
      </c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50</v>
      </c>
      <c r="L1" s="331"/>
      <c r="M1" s="330" t="s">
        <v>51</v>
      </c>
      <c r="N1" s="330"/>
      <c r="O1" s="330"/>
      <c r="P1" s="330"/>
      <c r="Q1" s="330"/>
      <c r="R1" s="330"/>
      <c r="S1" s="113"/>
      <c r="T1" s="113"/>
    </row>
    <row r="2" spans="1:20" ht="15">
      <c r="A2" s="331"/>
      <c r="B2" s="112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0" t="s">
        <v>52</v>
      </c>
      <c r="N2" s="330"/>
      <c r="O2" s="331" t="s">
        <v>53</v>
      </c>
      <c r="P2" s="331"/>
      <c r="Q2" s="331" t="s">
        <v>54</v>
      </c>
      <c r="R2" s="331"/>
      <c r="S2" s="113"/>
      <c r="T2" s="113"/>
    </row>
    <row r="3" spans="1:20" ht="30">
      <c r="A3" s="331"/>
      <c r="B3" s="121" t="s">
        <v>77</v>
      </c>
      <c r="C3" s="331"/>
      <c r="D3" s="331"/>
      <c r="E3" s="331"/>
      <c r="F3" s="331"/>
      <c r="G3" s="331"/>
      <c r="H3" s="331"/>
      <c r="I3" s="331"/>
      <c r="J3" s="331"/>
      <c r="K3" s="112" t="s">
        <v>35</v>
      </c>
      <c r="L3" s="226" t="s">
        <v>55</v>
      </c>
      <c r="M3" s="227" t="s">
        <v>35</v>
      </c>
      <c r="N3" s="226" t="s">
        <v>55</v>
      </c>
      <c r="O3" s="227" t="s">
        <v>35</v>
      </c>
      <c r="P3" s="228" t="s">
        <v>55</v>
      </c>
      <c r="Q3" s="227" t="s">
        <v>35</v>
      </c>
      <c r="R3" s="226" t="s">
        <v>55</v>
      </c>
      <c r="S3" s="103"/>
      <c r="T3" s="103"/>
    </row>
    <row r="4" spans="1:20" ht="15" hidden="1">
      <c r="A4" s="87"/>
      <c r="B4" s="82"/>
      <c r="C4" s="77"/>
      <c r="D4" s="85"/>
      <c r="E4" s="85"/>
      <c r="F4" s="85"/>
      <c r="G4" s="85"/>
      <c r="H4" s="83"/>
      <c r="I4" s="85"/>
      <c r="J4" s="85"/>
      <c r="K4" s="31"/>
      <c r="L4" s="196"/>
      <c r="M4" s="196"/>
      <c r="N4" s="196"/>
      <c r="O4" s="195"/>
      <c r="P4" s="196"/>
      <c r="Q4" s="195"/>
      <c r="R4" s="195"/>
      <c r="S4" s="12"/>
      <c r="T4" s="12"/>
    </row>
    <row r="5" spans="1:20" ht="15" hidden="1">
      <c r="A5" s="87"/>
      <c r="B5" s="82"/>
      <c r="C5" s="77"/>
      <c r="D5" s="85"/>
      <c r="E5" s="85"/>
      <c r="F5" s="85"/>
      <c r="G5" s="83"/>
      <c r="H5" s="85"/>
      <c r="I5" s="85"/>
      <c r="J5" s="85"/>
      <c r="K5" s="31"/>
      <c r="L5" s="196"/>
      <c r="M5" s="196"/>
      <c r="N5" s="196"/>
      <c r="O5" s="195"/>
      <c r="P5" s="196"/>
      <c r="Q5" s="195"/>
      <c r="R5" s="195"/>
      <c r="S5" s="82"/>
      <c r="T5" s="82"/>
    </row>
    <row r="6" spans="1:20" ht="15" hidden="1">
      <c r="A6" s="87"/>
      <c r="B6" s="82"/>
      <c r="C6" s="77"/>
      <c r="D6" s="85"/>
      <c r="E6" s="85"/>
      <c r="F6" s="85"/>
      <c r="G6" s="32"/>
      <c r="H6" s="32"/>
      <c r="I6" s="32"/>
      <c r="J6" s="32"/>
      <c r="K6" s="32"/>
      <c r="L6" s="197"/>
      <c r="M6" s="197"/>
      <c r="N6" s="197"/>
      <c r="O6" s="197"/>
      <c r="P6" s="197"/>
      <c r="Q6" s="197"/>
      <c r="R6" s="197"/>
      <c r="S6" s="82"/>
      <c r="T6" s="82"/>
    </row>
    <row r="7" spans="1:2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235"/>
      <c r="M7" s="235"/>
      <c r="N7" s="235"/>
      <c r="O7" s="235"/>
      <c r="P7" s="235"/>
      <c r="Q7" s="235"/>
      <c r="R7" s="235"/>
      <c r="S7" s="82"/>
      <c r="T7" s="82"/>
    </row>
    <row r="8" spans="1:20">
      <c r="A8" s="310"/>
      <c r="B8" s="165" t="s">
        <v>138</v>
      </c>
      <c r="C8" s="145" t="s">
        <v>120</v>
      </c>
      <c r="D8" s="85">
        <v>90</v>
      </c>
      <c r="E8" s="85">
        <v>50</v>
      </c>
      <c r="F8" s="85"/>
      <c r="G8" s="85">
        <v>12.8</v>
      </c>
      <c r="H8" s="85">
        <v>20.100000000000001</v>
      </c>
      <c r="I8" s="85">
        <v>0.5</v>
      </c>
      <c r="J8" s="85">
        <v>225</v>
      </c>
      <c r="K8" s="83">
        <v>270</v>
      </c>
      <c r="L8" s="196">
        <f>D8*K8/1000</f>
        <v>24.3</v>
      </c>
      <c r="M8" s="194"/>
      <c r="N8" s="196"/>
      <c r="O8" s="195"/>
      <c r="P8" s="196"/>
      <c r="Q8" s="195">
        <v>270</v>
      </c>
      <c r="R8" s="195">
        <f>D8*K8/1000</f>
        <v>24.3</v>
      </c>
      <c r="S8" s="82"/>
      <c r="T8" s="82"/>
    </row>
    <row r="9" spans="1:20">
      <c r="A9" s="310"/>
      <c r="B9" s="166"/>
      <c r="C9" s="145" t="s">
        <v>139</v>
      </c>
      <c r="D9" s="85">
        <v>7</v>
      </c>
      <c r="E9" s="85">
        <v>7</v>
      </c>
      <c r="F9" s="85"/>
      <c r="G9" s="85">
        <v>0.04</v>
      </c>
      <c r="H9" s="85">
        <v>3.63</v>
      </c>
      <c r="I9" s="85">
        <v>13.2</v>
      </c>
      <c r="J9" s="85">
        <v>33.049999999999997</v>
      </c>
      <c r="K9" s="83">
        <v>140</v>
      </c>
      <c r="L9" s="196">
        <f t="shared" ref="L9:L21" si="0">D9*K9/1000</f>
        <v>0.98</v>
      </c>
      <c r="M9" s="194"/>
      <c r="N9" s="196"/>
      <c r="O9" s="195"/>
      <c r="P9" s="196"/>
      <c r="Q9" s="195">
        <v>140</v>
      </c>
      <c r="R9" s="195">
        <f t="shared" ref="R9:R12" si="1">D9*K9/1000</f>
        <v>0.98</v>
      </c>
      <c r="S9" s="9"/>
      <c r="T9" s="9"/>
    </row>
    <row r="10" spans="1:20">
      <c r="A10" s="310"/>
      <c r="B10" s="166"/>
      <c r="C10" s="145" t="s">
        <v>60</v>
      </c>
      <c r="D10" s="85">
        <v>10</v>
      </c>
      <c r="E10" s="85">
        <v>8</v>
      </c>
      <c r="F10" s="85"/>
      <c r="G10" s="85"/>
      <c r="H10" s="85"/>
      <c r="I10" s="85"/>
      <c r="J10" s="85"/>
      <c r="K10" s="83"/>
      <c r="L10" s="196"/>
      <c r="M10" s="194"/>
      <c r="N10" s="196"/>
      <c r="O10" s="195"/>
      <c r="P10" s="196"/>
      <c r="Q10" s="195"/>
      <c r="R10" s="195">
        <f t="shared" si="1"/>
        <v>0</v>
      </c>
      <c r="S10" s="9"/>
      <c r="T10" s="9"/>
    </row>
    <row r="11" spans="1:20">
      <c r="A11" s="310"/>
      <c r="B11" s="166"/>
      <c r="C11" s="145" t="s">
        <v>61</v>
      </c>
      <c r="D11" s="85">
        <v>15</v>
      </c>
      <c r="E11" s="85">
        <v>10</v>
      </c>
      <c r="F11" s="85"/>
      <c r="G11" s="85"/>
      <c r="H11" s="85"/>
      <c r="I11" s="85"/>
      <c r="J11" s="85"/>
      <c r="K11" s="83"/>
      <c r="L11" s="196"/>
      <c r="M11" s="194"/>
      <c r="N11" s="196"/>
      <c r="O11" s="195"/>
      <c r="P11" s="196"/>
      <c r="Q11" s="195"/>
      <c r="R11" s="195">
        <f t="shared" si="1"/>
        <v>0</v>
      </c>
      <c r="S11" s="33"/>
      <c r="T11" s="33"/>
    </row>
    <row r="12" spans="1:20" ht="29.25" customHeight="1">
      <c r="A12" s="310"/>
      <c r="B12" s="166"/>
      <c r="C12" s="145" t="s">
        <v>140</v>
      </c>
      <c r="D12" s="85">
        <v>5</v>
      </c>
      <c r="E12" s="85">
        <v>5</v>
      </c>
      <c r="F12" s="85"/>
      <c r="G12" s="85">
        <v>0.23</v>
      </c>
      <c r="H12" s="85">
        <v>0</v>
      </c>
      <c r="I12" s="85">
        <v>0.97</v>
      </c>
      <c r="J12" s="85">
        <v>2.16</v>
      </c>
      <c r="K12" s="83">
        <v>175</v>
      </c>
      <c r="L12" s="196">
        <f t="shared" si="0"/>
        <v>0.875</v>
      </c>
      <c r="M12" s="194"/>
      <c r="N12" s="196"/>
      <c r="O12" s="195"/>
      <c r="P12" s="196"/>
      <c r="Q12" s="195">
        <v>175</v>
      </c>
      <c r="R12" s="195">
        <f t="shared" si="1"/>
        <v>0.875</v>
      </c>
      <c r="S12" s="33"/>
      <c r="T12" s="33"/>
    </row>
    <row r="13" spans="1:20">
      <c r="A13" s="310"/>
      <c r="B13" s="166"/>
      <c r="C13" s="145" t="s">
        <v>48</v>
      </c>
      <c r="D13" s="85">
        <v>35</v>
      </c>
      <c r="E13" s="85">
        <v>35</v>
      </c>
      <c r="F13" s="85"/>
      <c r="G13" s="85">
        <v>1.1599999999999999</v>
      </c>
      <c r="H13" s="85">
        <v>0.42</v>
      </c>
      <c r="I13" s="85">
        <v>10.58</v>
      </c>
      <c r="J13" s="85">
        <v>52.55</v>
      </c>
      <c r="K13" s="83">
        <v>90</v>
      </c>
      <c r="L13" s="196">
        <f t="shared" si="0"/>
        <v>3.15</v>
      </c>
      <c r="M13" s="194">
        <v>90</v>
      </c>
      <c r="N13" s="196">
        <f>D13*K13/1000</f>
        <v>3.15</v>
      </c>
      <c r="O13" s="195"/>
      <c r="P13" s="196"/>
      <c r="Q13" s="195"/>
      <c r="R13" s="195"/>
      <c r="S13" s="33"/>
      <c r="T13" s="33"/>
    </row>
    <row r="14" spans="1:20">
      <c r="A14" s="310"/>
      <c r="B14" s="167"/>
      <c r="C14" s="145" t="s">
        <v>49</v>
      </c>
      <c r="D14" s="85">
        <v>1</v>
      </c>
      <c r="E14" s="85">
        <v>1</v>
      </c>
      <c r="F14" s="85"/>
      <c r="G14" s="35"/>
      <c r="H14" s="35"/>
      <c r="I14" s="35"/>
      <c r="J14" s="35"/>
      <c r="K14" s="31">
        <v>16</v>
      </c>
      <c r="L14" s="196">
        <f t="shared" si="0"/>
        <v>1.6E-2</v>
      </c>
      <c r="M14" s="206"/>
      <c r="N14" s="196">
        <f t="shared" ref="N14:N21" si="2">D14*K14/1000</f>
        <v>1.6E-2</v>
      </c>
      <c r="O14" s="206"/>
      <c r="P14" s="206"/>
      <c r="Q14" s="206"/>
      <c r="R14" s="195"/>
      <c r="S14" s="82"/>
      <c r="T14" s="82"/>
    </row>
    <row r="15" spans="1:20">
      <c r="A15" s="182"/>
      <c r="B15" s="167"/>
      <c r="C15" s="184"/>
      <c r="D15" s="182"/>
      <c r="E15" s="182"/>
      <c r="F15" s="182">
        <v>250</v>
      </c>
      <c r="G15" s="35"/>
      <c r="H15" s="35"/>
      <c r="I15" s="35"/>
      <c r="J15" s="35"/>
      <c r="K15" s="31"/>
      <c r="L15" s="196"/>
      <c r="M15" s="206"/>
      <c r="N15" s="196"/>
      <c r="O15" s="206"/>
      <c r="P15" s="206"/>
      <c r="Q15" s="206"/>
      <c r="R15" s="195"/>
      <c r="S15" s="186"/>
      <c r="T15" s="186"/>
    </row>
    <row r="16" spans="1:20">
      <c r="A16" s="311" t="s">
        <v>19</v>
      </c>
      <c r="B16" s="332" t="s">
        <v>141</v>
      </c>
      <c r="C16" s="145" t="s">
        <v>109</v>
      </c>
      <c r="D16" s="77">
        <v>1</v>
      </c>
      <c r="E16" s="77">
        <v>1</v>
      </c>
      <c r="F16" s="83"/>
      <c r="G16" s="83"/>
      <c r="H16" s="83"/>
      <c r="I16" s="83"/>
      <c r="J16" s="83"/>
      <c r="K16" s="83">
        <v>688</v>
      </c>
      <c r="L16" s="196">
        <f t="shared" si="0"/>
        <v>0.68799999999999994</v>
      </c>
      <c r="M16" s="194"/>
      <c r="N16" s="196">
        <f t="shared" si="2"/>
        <v>0.68799999999999994</v>
      </c>
      <c r="O16" s="195"/>
      <c r="P16" s="196">
        <f>D16*O16/1000</f>
        <v>0</v>
      </c>
      <c r="Q16" s="195"/>
      <c r="R16" s="195"/>
      <c r="S16" s="82"/>
      <c r="T16" s="82"/>
    </row>
    <row r="17" spans="1:20">
      <c r="A17" s="311"/>
      <c r="B17" s="332"/>
      <c r="C17" s="145" t="s">
        <v>124</v>
      </c>
      <c r="D17" s="145">
        <v>8</v>
      </c>
      <c r="E17" s="145">
        <v>7</v>
      </c>
      <c r="F17" s="141"/>
      <c r="G17" s="141"/>
      <c r="H17" s="141"/>
      <c r="I17" s="141"/>
      <c r="J17" s="141"/>
      <c r="K17" s="141">
        <v>170</v>
      </c>
      <c r="L17" s="196">
        <f t="shared" si="0"/>
        <v>1.36</v>
      </c>
      <c r="M17" s="194">
        <v>170</v>
      </c>
      <c r="N17" s="196">
        <f t="shared" si="2"/>
        <v>1.36</v>
      </c>
      <c r="O17" s="195"/>
      <c r="P17" s="196"/>
      <c r="Q17" s="195"/>
      <c r="R17" s="195"/>
      <c r="S17" s="148"/>
      <c r="T17" s="148"/>
    </row>
    <row r="18" spans="1:20">
      <c r="A18" s="311"/>
      <c r="B18" s="332"/>
      <c r="C18" s="77" t="s">
        <v>9</v>
      </c>
      <c r="D18" s="77">
        <v>15</v>
      </c>
      <c r="E18" s="77">
        <v>15</v>
      </c>
      <c r="F18" s="83"/>
      <c r="G18" s="83"/>
      <c r="H18" s="83"/>
      <c r="I18" s="83">
        <v>19.96</v>
      </c>
      <c r="J18" s="83">
        <v>75.8</v>
      </c>
      <c r="K18" s="83">
        <v>80</v>
      </c>
      <c r="L18" s="196">
        <f t="shared" si="0"/>
        <v>1.2</v>
      </c>
      <c r="M18" s="194">
        <v>80</v>
      </c>
      <c r="N18" s="196">
        <f t="shared" si="2"/>
        <v>1.2</v>
      </c>
      <c r="O18" s="195"/>
      <c r="P18" s="196">
        <f>D18*O18/1000</f>
        <v>0</v>
      </c>
      <c r="Q18" s="195"/>
      <c r="R18" s="195"/>
      <c r="S18" s="82"/>
      <c r="T18" s="82"/>
    </row>
    <row r="19" spans="1:20">
      <c r="A19" s="311"/>
      <c r="B19" s="82"/>
      <c r="C19" s="85"/>
      <c r="D19" s="85"/>
      <c r="E19" s="85"/>
      <c r="F19" s="85">
        <v>200</v>
      </c>
      <c r="G19" s="32"/>
      <c r="H19" s="32"/>
      <c r="I19" s="32"/>
      <c r="J19" s="32"/>
      <c r="K19" s="32"/>
      <c r="L19" s="196">
        <f t="shared" si="0"/>
        <v>0</v>
      </c>
      <c r="M19" s="195"/>
      <c r="N19" s="196">
        <f t="shared" si="2"/>
        <v>0</v>
      </c>
      <c r="O19" s="195"/>
      <c r="P19" s="195">
        <f t="shared" ref="P19" si="3">SUM(P16:P18)</f>
        <v>0</v>
      </c>
      <c r="Q19" s="195"/>
      <c r="R19" s="195"/>
      <c r="S19" s="33"/>
      <c r="T19" s="33"/>
    </row>
    <row r="20" spans="1:20">
      <c r="A20" s="145"/>
      <c r="B20" s="148"/>
      <c r="C20" s="143" t="s">
        <v>26</v>
      </c>
      <c r="D20" s="143">
        <v>20</v>
      </c>
      <c r="E20" s="143">
        <v>20</v>
      </c>
      <c r="F20" s="143"/>
      <c r="G20" s="143">
        <v>6.96</v>
      </c>
      <c r="H20" s="143">
        <v>1.2</v>
      </c>
      <c r="I20" s="143">
        <v>46</v>
      </c>
      <c r="J20" s="143">
        <v>167.2</v>
      </c>
      <c r="K20" s="143">
        <v>76</v>
      </c>
      <c r="L20" s="196">
        <f t="shared" si="0"/>
        <v>1.52</v>
      </c>
      <c r="M20" s="195">
        <v>76</v>
      </c>
      <c r="N20" s="196">
        <f t="shared" si="2"/>
        <v>1.52</v>
      </c>
      <c r="O20" s="197"/>
      <c r="P20" s="197"/>
      <c r="Q20" s="197"/>
      <c r="R20" s="195"/>
      <c r="S20" s="146"/>
      <c r="T20" s="146"/>
    </row>
    <row r="21" spans="1:20">
      <c r="A21" s="85"/>
      <c r="B21" s="82" t="s">
        <v>26</v>
      </c>
      <c r="C21" s="77" t="s">
        <v>26</v>
      </c>
      <c r="D21" s="77">
        <v>30</v>
      </c>
      <c r="E21" s="77">
        <v>30</v>
      </c>
      <c r="F21" s="83"/>
      <c r="G21" s="77">
        <v>6.96</v>
      </c>
      <c r="H21" s="77">
        <v>1.2</v>
      </c>
      <c r="I21" s="77">
        <v>46</v>
      </c>
      <c r="J21" s="77">
        <v>167.2</v>
      </c>
      <c r="K21" s="83">
        <v>78</v>
      </c>
      <c r="L21" s="196">
        <f t="shared" si="0"/>
        <v>2.34</v>
      </c>
      <c r="M21" s="194">
        <v>78</v>
      </c>
      <c r="N21" s="196">
        <f t="shared" si="2"/>
        <v>2.34</v>
      </c>
      <c r="O21" s="196"/>
      <c r="P21" s="196">
        <f>D21*O21/1000</f>
        <v>0</v>
      </c>
      <c r="Q21" s="196">
        <f>I21*P21/1000</f>
        <v>0</v>
      </c>
      <c r="R21" s="195">
        <v>0</v>
      </c>
      <c r="S21" s="33"/>
      <c r="T21" s="33"/>
    </row>
    <row r="22" spans="1:20">
      <c r="A22" s="77"/>
      <c r="B22" s="82"/>
      <c r="C22" s="85" t="s">
        <v>33</v>
      </c>
      <c r="D22" s="85"/>
      <c r="E22" s="85"/>
      <c r="F22" s="85">
        <v>60</v>
      </c>
      <c r="G22" s="32"/>
      <c r="H22" s="32"/>
      <c r="I22" s="32"/>
      <c r="J22" s="32"/>
      <c r="K22" s="32"/>
      <c r="L22" s="206">
        <f>SUM(L8:L21)</f>
        <v>36.429000000000002</v>
      </c>
      <c r="M22" s="197"/>
      <c r="N22" s="206">
        <f>SUM(N13:N21)</f>
        <v>10.274000000000001</v>
      </c>
      <c r="O22" s="197"/>
      <c r="P22" s="197"/>
      <c r="Q22" s="197"/>
      <c r="R22" s="197">
        <f>SUM(R8:R21)</f>
        <v>26.155000000000001</v>
      </c>
      <c r="S22" s="82"/>
      <c r="T22" s="82"/>
    </row>
    <row r="23" spans="1:20">
      <c r="A23" s="9"/>
      <c r="B23" s="9" t="s">
        <v>57</v>
      </c>
      <c r="C23" s="9"/>
      <c r="D23" s="9"/>
      <c r="E23" s="9"/>
      <c r="F23" s="9"/>
      <c r="G23" s="63"/>
      <c r="H23" s="63"/>
      <c r="I23" s="63"/>
      <c r="J23" s="63"/>
      <c r="K23" s="63"/>
      <c r="L23" s="233"/>
      <c r="M23" s="234"/>
      <c r="N23" s="234"/>
      <c r="O23" s="234"/>
      <c r="P23" s="234"/>
      <c r="Q23" s="234"/>
      <c r="R23" s="234"/>
      <c r="S23" s="82"/>
      <c r="T23" s="82"/>
    </row>
    <row r="24" spans="1:20">
      <c r="S24" s="45"/>
      <c r="T24" s="45"/>
    </row>
    <row r="25" spans="1:20">
      <c r="S25" s="9"/>
      <c r="T25" s="9"/>
    </row>
  </sheetData>
  <mergeCells count="17">
    <mergeCell ref="J1:J3"/>
    <mergeCell ref="A16:A19"/>
    <mergeCell ref="B16:B18"/>
    <mergeCell ref="H1:H3"/>
    <mergeCell ref="A1:A3"/>
    <mergeCell ref="C1:C3"/>
    <mergeCell ref="D1:D3"/>
    <mergeCell ref="E1:E3"/>
    <mergeCell ref="A8:A14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H31" sqref="H31"/>
    </sheetView>
  </sheetViews>
  <sheetFormatPr defaultRowHeight="12.75"/>
  <cols>
    <col min="2" max="2" width="16" customWidth="1"/>
    <col min="3" max="3" width="15" customWidth="1"/>
    <col min="4" max="4" width="5.28515625" style="71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28" customFormat="1" ht="15" customHeight="1">
      <c r="A1" s="350" t="s">
        <v>34</v>
      </c>
      <c r="B1" s="84"/>
      <c r="C1" s="350" t="s">
        <v>1</v>
      </c>
      <c r="D1" s="350" t="s">
        <v>2</v>
      </c>
      <c r="E1" s="350" t="s">
        <v>3</v>
      </c>
      <c r="F1" s="350" t="s">
        <v>4</v>
      </c>
      <c r="G1" s="350" t="s">
        <v>5</v>
      </c>
      <c r="H1" s="350" t="s">
        <v>6</v>
      </c>
      <c r="I1" s="350" t="s">
        <v>7</v>
      </c>
      <c r="J1" s="350" t="s">
        <v>8</v>
      </c>
      <c r="K1" s="350" t="s">
        <v>50</v>
      </c>
      <c r="L1" s="350"/>
      <c r="M1" s="307" t="s">
        <v>51</v>
      </c>
      <c r="N1" s="307"/>
      <c r="O1" s="307"/>
      <c r="P1" s="307"/>
      <c r="Q1" s="307"/>
      <c r="R1" s="307"/>
      <c r="S1" s="84"/>
      <c r="T1" s="84"/>
    </row>
    <row r="2" spans="1:20" s="28" customFormat="1" ht="50.25" customHeight="1">
      <c r="A2" s="350"/>
      <c r="B2" s="100" t="s">
        <v>0</v>
      </c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07" t="s">
        <v>52</v>
      </c>
      <c r="N2" s="307"/>
      <c r="O2" s="350" t="s">
        <v>53</v>
      </c>
      <c r="P2" s="350"/>
      <c r="Q2" s="350" t="s">
        <v>54</v>
      </c>
      <c r="R2" s="350"/>
      <c r="S2" s="100"/>
      <c r="T2" s="100"/>
    </row>
    <row r="3" spans="1:20" s="28" customFormat="1" ht="15" customHeight="1">
      <c r="A3" s="350"/>
      <c r="B3" s="100" t="s">
        <v>95</v>
      </c>
      <c r="C3" s="350"/>
      <c r="D3" s="350"/>
      <c r="E3" s="350"/>
      <c r="F3" s="350"/>
      <c r="G3" s="350"/>
      <c r="H3" s="350"/>
      <c r="I3" s="350"/>
      <c r="J3" s="350"/>
      <c r="K3" s="86" t="s">
        <v>35</v>
      </c>
      <c r="L3" s="229" t="s">
        <v>55</v>
      </c>
      <c r="M3" s="231" t="s">
        <v>35</v>
      </c>
      <c r="N3" s="229" t="s">
        <v>55</v>
      </c>
      <c r="O3" s="231" t="s">
        <v>35</v>
      </c>
      <c r="P3" s="214" t="s">
        <v>55</v>
      </c>
      <c r="Q3" s="231" t="s">
        <v>35</v>
      </c>
      <c r="R3" s="229" t="s">
        <v>55</v>
      </c>
      <c r="S3" s="100"/>
      <c r="T3" s="100"/>
    </row>
    <row r="4" spans="1:20" s="28" customFormat="1" ht="15" customHeight="1">
      <c r="A4" s="140"/>
      <c r="B4" s="100"/>
      <c r="C4" s="140" t="s">
        <v>59</v>
      </c>
      <c r="D4" s="140">
        <v>60</v>
      </c>
      <c r="E4" s="140">
        <v>50</v>
      </c>
      <c r="F4" s="140"/>
      <c r="G4" s="140">
        <v>0.15</v>
      </c>
      <c r="H4" s="140"/>
      <c r="I4" s="140">
        <v>2.85</v>
      </c>
      <c r="J4" s="140">
        <v>13.5</v>
      </c>
      <c r="K4" s="140">
        <v>25</v>
      </c>
      <c r="L4" s="229">
        <f>D4*K4/1000</f>
        <v>1.5</v>
      </c>
      <c r="M4" s="231"/>
      <c r="N4" s="229"/>
      <c r="O4" s="231">
        <v>25</v>
      </c>
      <c r="P4" s="214">
        <f>D4*K4/1000</f>
        <v>1.5</v>
      </c>
      <c r="Q4" s="231"/>
      <c r="R4" s="229"/>
      <c r="S4" s="100"/>
      <c r="T4" s="100"/>
    </row>
    <row r="5" spans="1:20" s="28" customFormat="1" ht="15" customHeight="1">
      <c r="A5" s="307" t="s">
        <v>73</v>
      </c>
      <c r="B5" s="335" t="s">
        <v>142</v>
      </c>
      <c r="C5" s="78" t="s">
        <v>13</v>
      </c>
      <c r="D5" s="84">
        <v>8</v>
      </c>
      <c r="E5" s="84">
        <v>5</v>
      </c>
      <c r="F5" s="84"/>
      <c r="G5" s="84">
        <v>1.1000000000000001</v>
      </c>
      <c r="H5" s="86">
        <v>0.8</v>
      </c>
      <c r="I5" s="84">
        <v>6.1</v>
      </c>
      <c r="J5" s="84">
        <v>29.2</v>
      </c>
      <c r="K5" s="101">
        <v>25</v>
      </c>
      <c r="L5" s="229">
        <f t="shared" ref="L5:L23" si="0">D5*K5/1000</f>
        <v>0.2</v>
      </c>
      <c r="M5" s="214"/>
      <c r="N5" s="214"/>
      <c r="O5" s="229">
        <v>25</v>
      </c>
      <c r="P5" s="214">
        <f t="shared" ref="P5:P6" si="1">D5*K5/1000</f>
        <v>0.2</v>
      </c>
      <c r="Q5" s="229"/>
      <c r="R5" s="229"/>
      <c r="S5" s="100"/>
      <c r="T5" s="100"/>
    </row>
    <row r="6" spans="1:20" s="28" customFormat="1" ht="15" customHeight="1">
      <c r="A6" s="307"/>
      <c r="B6" s="336"/>
      <c r="C6" s="144" t="s">
        <v>143</v>
      </c>
      <c r="D6" s="142">
        <v>3</v>
      </c>
      <c r="E6" s="142">
        <v>3</v>
      </c>
      <c r="F6" s="142"/>
      <c r="G6" s="142"/>
      <c r="H6" s="140"/>
      <c r="I6" s="142">
        <v>9.98</v>
      </c>
      <c r="J6" s="142">
        <v>37.9</v>
      </c>
      <c r="K6" s="101">
        <v>80</v>
      </c>
      <c r="L6" s="229">
        <f t="shared" si="0"/>
        <v>0.24</v>
      </c>
      <c r="M6" s="214"/>
      <c r="N6" s="214"/>
      <c r="O6" s="229">
        <v>80</v>
      </c>
      <c r="P6" s="214">
        <f t="shared" si="1"/>
        <v>0.24</v>
      </c>
      <c r="Q6" s="229"/>
      <c r="R6" s="229"/>
      <c r="S6" s="100"/>
      <c r="T6" s="100"/>
    </row>
    <row r="7" spans="1:20" s="28" customFormat="1" ht="15" customHeight="1">
      <c r="A7" s="307"/>
      <c r="B7" s="336"/>
      <c r="C7" s="144" t="s">
        <v>49</v>
      </c>
      <c r="D7" s="142">
        <v>1</v>
      </c>
      <c r="E7" s="142">
        <v>1</v>
      </c>
      <c r="F7" s="142"/>
      <c r="G7" s="142"/>
      <c r="H7" s="140"/>
      <c r="I7" s="142"/>
      <c r="J7" s="142"/>
      <c r="K7" s="101">
        <v>16</v>
      </c>
      <c r="L7" s="229">
        <f t="shared" si="0"/>
        <v>1.6E-2</v>
      </c>
      <c r="M7" s="214">
        <v>16</v>
      </c>
      <c r="N7" s="214">
        <f>D7*K7/1000</f>
        <v>1.6E-2</v>
      </c>
      <c r="O7" s="229"/>
      <c r="P7" s="214"/>
      <c r="Q7" s="229"/>
      <c r="R7" s="229"/>
      <c r="S7" s="100"/>
      <c r="T7" s="100"/>
    </row>
    <row r="8" spans="1:20" s="28" customFormat="1" ht="15" customHeight="1">
      <c r="A8" s="307"/>
      <c r="B8" s="336"/>
      <c r="C8" s="144" t="s">
        <v>14</v>
      </c>
      <c r="D8" s="84">
        <v>7</v>
      </c>
      <c r="E8" s="84"/>
      <c r="F8" s="84"/>
      <c r="G8" s="86" t="s">
        <v>12</v>
      </c>
      <c r="H8" s="84">
        <v>9.9</v>
      </c>
      <c r="I8" s="84"/>
      <c r="J8" s="84">
        <v>89.9</v>
      </c>
      <c r="K8" s="101">
        <v>140</v>
      </c>
      <c r="L8" s="229">
        <f t="shared" si="0"/>
        <v>0.98</v>
      </c>
      <c r="M8" s="214">
        <v>140</v>
      </c>
      <c r="N8" s="214">
        <f>D8*M8/1000</f>
        <v>0.98</v>
      </c>
      <c r="O8" s="229"/>
      <c r="P8" s="214"/>
      <c r="Q8" s="229"/>
      <c r="R8" s="229"/>
      <c r="S8" s="100"/>
      <c r="T8" s="100"/>
    </row>
    <row r="9" spans="1:20" s="28" customFormat="1" ht="15" customHeight="1">
      <c r="A9" s="307"/>
      <c r="B9" s="337"/>
      <c r="C9" s="78" t="s">
        <v>33</v>
      </c>
      <c r="D9" s="84"/>
      <c r="E9" s="84"/>
      <c r="F9" s="84">
        <v>100</v>
      </c>
      <c r="G9" s="102"/>
      <c r="H9" s="102"/>
      <c r="I9" s="102"/>
      <c r="J9" s="102"/>
      <c r="K9" s="102"/>
      <c r="L9" s="229"/>
      <c r="M9" s="220"/>
      <c r="N9" s="214"/>
      <c r="O9" s="220"/>
      <c r="P9" s="220"/>
      <c r="Q9" s="220"/>
      <c r="R9" s="220"/>
      <c r="S9" s="100"/>
      <c r="T9" s="100"/>
    </row>
    <row r="10" spans="1:20" s="28" customFormat="1" ht="15" customHeight="1">
      <c r="A10" s="78"/>
      <c r="B10" s="114" t="s">
        <v>114</v>
      </c>
      <c r="C10" s="115" t="s">
        <v>144</v>
      </c>
      <c r="D10" s="39">
        <v>102</v>
      </c>
      <c r="E10" s="39">
        <v>100</v>
      </c>
      <c r="F10" s="115"/>
      <c r="G10" s="40">
        <v>27.4</v>
      </c>
      <c r="H10" s="40">
        <v>5.24</v>
      </c>
      <c r="I10" s="40">
        <v>0</v>
      </c>
      <c r="J10" s="40">
        <v>110</v>
      </c>
      <c r="K10" s="84">
        <v>325</v>
      </c>
      <c r="L10" s="229">
        <f t="shared" si="0"/>
        <v>33.15</v>
      </c>
      <c r="M10" s="229"/>
      <c r="N10" s="214"/>
      <c r="O10" s="214"/>
      <c r="P10" s="214"/>
      <c r="Q10" s="214">
        <v>325</v>
      </c>
      <c r="R10" s="229">
        <f>D10*Q10/1000</f>
        <v>33.15</v>
      </c>
      <c r="S10" s="114"/>
      <c r="T10" s="114"/>
    </row>
    <row r="11" spans="1:20" s="28" customFormat="1" ht="15" customHeight="1">
      <c r="A11" s="78"/>
      <c r="B11" s="79"/>
      <c r="C11" s="115" t="s">
        <v>10</v>
      </c>
      <c r="D11" s="39">
        <v>2</v>
      </c>
      <c r="E11" s="39">
        <v>2</v>
      </c>
      <c r="F11" s="115"/>
      <c r="G11" s="40"/>
      <c r="H11" s="40"/>
      <c r="I11" s="40"/>
      <c r="J11" s="40"/>
      <c r="K11" s="84">
        <v>16</v>
      </c>
      <c r="L11" s="229">
        <f t="shared" si="0"/>
        <v>3.2000000000000001E-2</v>
      </c>
      <c r="M11" s="229">
        <v>16</v>
      </c>
      <c r="N11" s="214">
        <f t="shared" ref="N11:N23" si="2">D11*M11/1000</f>
        <v>3.2000000000000001E-2</v>
      </c>
      <c r="O11" s="214"/>
      <c r="P11" s="214"/>
      <c r="Q11" s="214"/>
      <c r="R11" s="229"/>
      <c r="S11" s="79"/>
      <c r="T11" s="79"/>
    </row>
    <row r="12" spans="1:20" s="28" customFormat="1" ht="15" customHeight="1">
      <c r="A12" s="78"/>
      <c r="B12" s="79"/>
      <c r="C12" s="115" t="s">
        <v>14</v>
      </c>
      <c r="D12" s="39">
        <v>2</v>
      </c>
      <c r="E12" s="39">
        <v>2</v>
      </c>
      <c r="F12" s="115"/>
      <c r="G12" s="40"/>
      <c r="H12" s="86">
        <v>0.24</v>
      </c>
      <c r="I12" s="86"/>
      <c r="J12" s="86">
        <v>22.45</v>
      </c>
      <c r="K12" s="86">
        <v>140</v>
      </c>
      <c r="L12" s="229">
        <f t="shared" si="0"/>
        <v>0.28000000000000003</v>
      </c>
      <c r="M12" s="231">
        <v>140</v>
      </c>
      <c r="N12" s="214">
        <f t="shared" si="2"/>
        <v>0.28000000000000003</v>
      </c>
      <c r="O12" s="229"/>
      <c r="P12" s="214"/>
      <c r="Q12" s="229"/>
      <c r="R12" s="229"/>
      <c r="S12" s="79"/>
      <c r="T12" s="79"/>
    </row>
    <row r="13" spans="1:20" s="28" customFormat="1" ht="15" customHeight="1">
      <c r="A13" s="78"/>
      <c r="B13" s="102"/>
      <c r="C13" s="115"/>
      <c r="D13" s="39"/>
      <c r="E13" s="39"/>
      <c r="F13" s="115" t="s">
        <v>160</v>
      </c>
      <c r="G13" s="52"/>
      <c r="H13" s="52"/>
      <c r="I13" s="52"/>
      <c r="J13" s="52"/>
      <c r="K13" s="52"/>
      <c r="L13" s="229"/>
      <c r="M13" s="245"/>
      <c r="N13" s="214"/>
      <c r="O13" s="245"/>
      <c r="P13" s="245"/>
      <c r="Q13" s="245"/>
      <c r="R13" s="245"/>
      <c r="S13" s="102"/>
      <c r="T13" s="102"/>
    </row>
    <row r="14" spans="1:20" s="28" customFormat="1" ht="15" customHeight="1">
      <c r="A14" s="351" t="s">
        <v>28</v>
      </c>
      <c r="B14" s="100" t="s">
        <v>66</v>
      </c>
      <c r="C14" s="84" t="s">
        <v>67</v>
      </c>
      <c r="D14" s="84">
        <v>170</v>
      </c>
      <c r="E14" s="84"/>
      <c r="F14" s="84"/>
      <c r="G14" s="84">
        <v>2</v>
      </c>
      <c r="H14" s="84">
        <v>0.4</v>
      </c>
      <c r="I14" s="84">
        <v>16.3</v>
      </c>
      <c r="J14" s="84">
        <v>80</v>
      </c>
      <c r="K14" s="86">
        <v>25</v>
      </c>
      <c r="L14" s="229">
        <f t="shared" si="0"/>
        <v>4.25</v>
      </c>
      <c r="M14" s="231"/>
      <c r="N14" s="214"/>
      <c r="O14" s="229">
        <v>25</v>
      </c>
      <c r="P14" s="214">
        <f>D14*K14/1000</f>
        <v>4.25</v>
      </c>
      <c r="Q14" s="229"/>
      <c r="R14" s="229"/>
      <c r="S14" s="100"/>
      <c r="T14" s="100"/>
    </row>
    <row r="15" spans="1:20" s="28" customFormat="1" ht="12.75" customHeight="1">
      <c r="A15" s="351"/>
      <c r="B15" s="100" t="s">
        <v>101</v>
      </c>
      <c r="C15" s="84" t="s">
        <v>68</v>
      </c>
      <c r="D15" s="84">
        <v>24</v>
      </c>
      <c r="E15" s="84"/>
      <c r="F15" s="84"/>
      <c r="G15" s="84">
        <v>6.4</v>
      </c>
      <c r="H15" s="84">
        <v>0.39</v>
      </c>
      <c r="I15" s="84">
        <v>0.74</v>
      </c>
      <c r="J15" s="84">
        <v>8.1999999999999993</v>
      </c>
      <c r="K15" s="86">
        <v>83</v>
      </c>
      <c r="L15" s="229">
        <f t="shared" si="0"/>
        <v>1.992</v>
      </c>
      <c r="M15" s="231">
        <v>83</v>
      </c>
      <c r="N15" s="214">
        <f t="shared" si="2"/>
        <v>1.992</v>
      </c>
      <c r="O15" s="229"/>
      <c r="P15" s="214"/>
      <c r="Q15" s="229"/>
      <c r="R15" s="229"/>
      <c r="S15" s="100"/>
      <c r="T15" s="100"/>
    </row>
    <row r="16" spans="1:20" s="28" customFormat="1" ht="15" customHeight="1">
      <c r="A16" s="351"/>
      <c r="B16" s="100"/>
      <c r="C16" s="84" t="s">
        <v>10</v>
      </c>
      <c r="D16" s="84">
        <v>1</v>
      </c>
      <c r="E16" s="84"/>
      <c r="F16" s="84"/>
      <c r="G16" s="84" t="s">
        <v>12</v>
      </c>
      <c r="H16" s="84" t="s">
        <v>12</v>
      </c>
      <c r="I16" s="84" t="s">
        <v>12</v>
      </c>
      <c r="J16" s="84" t="s">
        <v>12</v>
      </c>
      <c r="K16" s="86">
        <v>16</v>
      </c>
      <c r="L16" s="229">
        <f t="shared" si="0"/>
        <v>1.6E-2</v>
      </c>
      <c r="M16" s="231">
        <v>16</v>
      </c>
      <c r="N16" s="214">
        <f t="shared" si="2"/>
        <v>1.6E-2</v>
      </c>
      <c r="O16" s="229"/>
      <c r="P16" s="214"/>
      <c r="Q16" s="229"/>
      <c r="R16" s="229"/>
      <c r="S16" s="100"/>
      <c r="T16" s="100"/>
    </row>
    <row r="17" spans="1:20" s="28" customFormat="1" ht="12" customHeight="1">
      <c r="A17" s="351"/>
      <c r="B17" s="100"/>
      <c r="C17" s="86" t="s">
        <v>38</v>
      </c>
      <c r="D17" s="84">
        <v>5</v>
      </c>
      <c r="E17" s="84"/>
      <c r="F17" s="84"/>
      <c r="G17" s="84">
        <v>0.02</v>
      </c>
      <c r="H17" s="84">
        <v>2.5</v>
      </c>
      <c r="I17" s="84">
        <v>0.04</v>
      </c>
      <c r="J17" s="84">
        <v>23.1</v>
      </c>
      <c r="K17" s="86">
        <v>900</v>
      </c>
      <c r="L17" s="229">
        <f t="shared" si="0"/>
        <v>4.5</v>
      </c>
      <c r="M17" s="231">
        <v>900</v>
      </c>
      <c r="N17" s="214">
        <f t="shared" si="2"/>
        <v>4.5</v>
      </c>
      <c r="O17" s="229"/>
      <c r="P17" s="214"/>
      <c r="Q17" s="229"/>
      <c r="R17" s="229"/>
      <c r="S17" s="100"/>
      <c r="T17" s="100"/>
    </row>
    <row r="18" spans="1:20" s="28" customFormat="1" ht="15" customHeight="1">
      <c r="A18" s="351"/>
      <c r="B18" s="100"/>
      <c r="C18" s="84" t="s">
        <v>33</v>
      </c>
      <c r="D18" s="84"/>
      <c r="E18" s="84"/>
      <c r="F18" s="84">
        <v>180</v>
      </c>
      <c r="G18" s="102"/>
      <c r="H18" s="102"/>
      <c r="I18" s="102"/>
      <c r="J18" s="102"/>
      <c r="K18" s="102"/>
      <c r="L18" s="229"/>
      <c r="M18" s="220"/>
      <c r="N18" s="214"/>
      <c r="O18" s="220"/>
      <c r="P18" s="220"/>
      <c r="Q18" s="220"/>
      <c r="R18" s="220"/>
      <c r="S18" s="100"/>
      <c r="T18" s="100"/>
    </row>
    <row r="19" spans="1:20" s="28" customFormat="1" ht="15" customHeight="1">
      <c r="A19" s="306">
        <v>944</v>
      </c>
      <c r="B19" s="100" t="s">
        <v>76</v>
      </c>
      <c r="C19" s="78" t="s">
        <v>20</v>
      </c>
      <c r="D19" s="78">
        <v>1</v>
      </c>
      <c r="E19" s="78">
        <v>1</v>
      </c>
      <c r="F19" s="84"/>
      <c r="G19" s="86"/>
      <c r="H19" s="86" t="s">
        <v>12</v>
      </c>
      <c r="I19" s="86" t="s">
        <v>12</v>
      </c>
      <c r="J19" s="86" t="s">
        <v>12</v>
      </c>
      <c r="K19" s="86">
        <v>688</v>
      </c>
      <c r="L19" s="229">
        <f t="shared" si="0"/>
        <v>0.68799999999999994</v>
      </c>
      <c r="M19" s="231">
        <v>688</v>
      </c>
      <c r="N19" s="214">
        <f t="shared" si="2"/>
        <v>0.68799999999999994</v>
      </c>
      <c r="O19" s="229"/>
      <c r="P19" s="214"/>
      <c r="Q19" s="229"/>
      <c r="R19" s="229"/>
      <c r="S19" s="100"/>
      <c r="T19" s="100"/>
    </row>
    <row r="20" spans="1:20" s="28" customFormat="1" ht="15" customHeight="1">
      <c r="A20" s="306"/>
      <c r="B20" s="100"/>
      <c r="C20" s="78" t="s">
        <v>9</v>
      </c>
      <c r="D20" s="78">
        <v>15</v>
      </c>
      <c r="E20" s="78">
        <v>15</v>
      </c>
      <c r="F20" s="86"/>
      <c r="G20" s="86"/>
      <c r="H20" s="86" t="s">
        <v>12</v>
      </c>
      <c r="I20" s="86">
        <v>14.9</v>
      </c>
      <c r="J20" s="86">
        <v>56.8</v>
      </c>
      <c r="K20" s="86">
        <v>80</v>
      </c>
      <c r="L20" s="229">
        <f t="shared" si="0"/>
        <v>1.2</v>
      </c>
      <c r="M20" s="231">
        <v>80</v>
      </c>
      <c r="N20" s="214">
        <f t="shared" si="2"/>
        <v>1.2</v>
      </c>
      <c r="O20" s="229"/>
      <c r="P20" s="214"/>
      <c r="Q20" s="229"/>
      <c r="R20" s="229"/>
      <c r="S20" s="100"/>
      <c r="T20" s="100"/>
    </row>
    <row r="21" spans="1:20" s="28" customFormat="1" ht="15" customHeight="1">
      <c r="A21" s="306"/>
      <c r="B21" s="100"/>
      <c r="C21" s="78" t="s">
        <v>33</v>
      </c>
      <c r="D21" s="78"/>
      <c r="E21" s="78"/>
      <c r="F21" s="86">
        <v>200</v>
      </c>
      <c r="G21" s="79">
        <f>SUM(G19:G20)</f>
        <v>0</v>
      </c>
      <c r="H21" s="140">
        <f t="shared" ref="H21:J21" si="3">SUM(H19:H20)</f>
        <v>0</v>
      </c>
      <c r="I21" s="140">
        <f t="shared" si="3"/>
        <v>14.9</v>
      </c>
      <c r="J21" s="140">
        <f t="shared" si="3"/>
        <v>56.8</v>
      </c>
      <c r="K21" s="140"/>
      <c r="L21" s="229">
        <f t="shared" si="0"/>
        <v>0</v>
      </c>
      <c r="M21" s="231"/>
      <c r="N21" s="214"/>
      <c r="O21" s="231"/>
      <c r="P21" s="231"/>
      <c r="Q21" s="231"/>
      <c r="R21" s="231"/>
      <c r="S21" s="100"/>
      <c r="T21" s="100"/>
    </row>
    <row r="22" spans="1:20" s="28" customFormat="1" ht="15" customHeight="1">
      <c r="A22" s="144"/>
      <c r="B22" s="100"/>
      <c r="C22" s="144" t="s">
        <v>26</v>
      </c>
      <c r="D22" s="144">
        <v>20</v>
      </c>
      <c r="E22" s="144">
        <v>20</v>
      </c>
      <c r="F22" s="140"/>
      <c r="G22" s="147">
        <v>6.96</v>
      </c>
      <c r="H22" s="140">
        <v>1.2</v>
      </c>
      <c r="I22" s="140">
        <v>32.96</v>
      </c>
      <c r="J22" s="140">
        <v>181</v>
      </c>
      <c r="K22" s="140">
        <v>76</v>
      </c>
      <c r="L22" s="229">
        <f t="shared" si="0"/>
        <v>1.52</v>
      </c>
      <c r="M22" s="231">
        <v>76</v>
      </c>
      <c r="N22" s="214">
        <f t="shared" si="2"/>
        <v>1.52</v>
      </c>
      <c r="O22" s="231"/>
      <c r="P22" s="231"/>
      <c r="Q22" s="231"/>
      <c r="R22" s="231"/>
      <c r="S22" s="100"/>
      <c r="T22" s="100"/>
    </row>
    <row r="23" spans="1:20" s="28" customFormat="1" ht="15" customHeight="1">
      <c r="A23" s="78"/>
      <c r="B23" s="100" t="s">
        <v>47</v>
      </c>
      <c r="C23" s="78" t="s">
        <v>26</v>
      </c>
      <c r="D23" s="78">
        <v>30</v>
      </c>
      <c r="E23" s="78">
        <v>30</v>
      </c>
      <c r="F23" s="86"/>
      <c r="G23" s="100">
        <v>6.96</v>
      </c>
      <c r="H23" s="144">
        <v>1.2</v>
      </c>
      <c r="I23" s="144">
        <v>32.96</v>
      </c>
      <c r="J23" s="144">
        <v>167.2</v>
      </c>
      <c r="K23" s="140">
        <v>78</v>
      </c>
      <c r="L23" s="229">
        <f t="shared" si="0"/>
        <v>2.34</v>
      </c>
      <c r="M23" s="231">
        <v>78</v>
      </c>
      <c r="N23" s="214">
        <f t="shared" si="2"/>
        <v>2.34</v>
      </c>
      <c r="O23" s="214"/>
      <c r="P23" s="214">
        <v>0</v>
      </c>
      <c r="Q23" s="214"/>
      <c r="R23" s="229">
        <v>0</v>
      </c>
      <c r="S23" s="100"/>
      <c r="T23" s="100"/>
    </row>
    <row r="24" spans="1:20" s="28" customFormat="1" ht="15" customHeight="1">
      <c r="A24" s="349" t="s">
        <v>57</v>
      </c>
      <c r="B24" s="349"/>
      <c r="C24" s="84"/>
      <c r="D24" s="84"/>
      <c r="E24" s="84"/>
      <c r="F24" s="84"/>
      <c r="G24" s="247"/>
      <c r="H24" s="247"/>
      <c r="I24" s="247"/>
      <c r="J24" s="247"/>
      <c r="K24" s="247"/>
      <c r="L24" s="246">
        <f>SUM(L4:L23)</f>
        <v>52.903999999999996</v>
      </c>
      <c r="M24" s="247"/>
      <c r="N24" s="246">
        <f>SUM(N7:N23)</f>
        <v>13.563999999999998</v>
      </c>
      <c r="O24" s="247"/>
      <c r="P24" s="246">
        <f>SUM(P4:P23)</f>
        <v>6.1899999999999995</v>
      </c>
      <c r="Q24" s="247"/>
      <c r="R24" s="246">
        <f>SUM(R10:R23)</f>
        <v>33.15</v>
      </c>
      <c r="S24" s="102"/>
      <c r="T24" s="102"/>
    </row>
    <row r="25" spans="1:20">
      <c r="G25" s="225"/>
      <c r="H25" s="225"/>
      <c r="I25" s="225"/>
      <c r="J25" s="225"/>
      <c r="K25" s="225"/>
    </row>
  </sheetData>
  <mergeCells count="19"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  <mergeCell ref="A24:B24"/>
    <mergeCell ref="F1:F3"/>
    <mergeCell ref="G1:G3"/>
    <mergeCell ref="H1:H3"/>
    <mergeCell ref="I1:I3"/>
    <mergeCell ref="A19:A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2025-08-21T06:31:47Z</cp:lastPrinted>
  <dcterms:created xsi:type="dcterms:W3CDTF">2012-06-02T08:36:19Z</dcterms:created>
  <dcterms:modified xsi:type="dcterms:W3CDTF">2025-11-14T11:19:04Z</dcterms:modified>
</cp:coreProperties>
</file>